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Сайт\Зимний мяч\"/>
    </mc:Choice>
  </mc:AlternateContent>
  <bookViews>
    <workbookView xWindow="0" yWindow="0" windowWidth="19200" windowHeight="11595" tabRatio="851"/>
  </bookViews>
  <sheets>
    <sheet name="4эатп" sheetId="30" r:id="rId1"/>
    <sheet name="Общая" sheetId="13" state="hidden" r:id="rId2"/>
    <sheet name="На 2012год" sheetId="14" state="hidden" r:id="rId3"/>
  </sheets>
  <definedNames>
    <definedName name="_xlnm.Print_Area" localSheetId="0">'4эатп'!$A$1:$N$30</definedName>
    <definedName name="_xlnm.Print_Area" localSheetId="2">'На 2012год'!$A$1:$AB$23</definedName>
    <definedName name="_xlnm.Print_Area" localSheetId="1">Общая!$A$1:$L$29</definedName>
  </definedNames>
  <calcPr calcId="152511"/>
</workbook>
</file>

<file path=xl/calcChain.xml><?xml version="1.0" encoding="utf-8"?>
<calcChain xmlns="http://schemas.openxmlformats.org/spreadsheetml/2006/main">
  <c r="E5" i="30" l="1"/>
  <c r="E26" i="30"/>
  <c r="I6" i="30"/>
  <c r="N6" i="30"/>
  <c r="I18" i="30"/>
  <c r="C16" i="30"/>
  <c r="D16" i="30"/>
  <c r="B16" i="30"/>
  <c r="F16" i="30"/>
  <c r="I17" i="30"/>
  <c r="I16" i="30" s="1"/>
  <c r="N16" i="30" s="1"/>
  <c r="I21" i="30"/>
  <c r="I23" i="30"/>
  <c r="N23" i="30"/>
  <c r="I24" i="30"/>
  <c r="N24" i="30" s="1"/>
  <c r="I25" i="30"/>
  <c r="I19" i="30"/>
  <c r="I15" i="30"/>
  <c r="N15" i="30" s="1"/>
  <c r="I20" i="30"/>
  <c r="N20" i="30"/>
  <c r="D5" i="30"/>
  <c r="D26" i="30" s="1"/>
  <c r="J16" i="30"/>
  <c r="M16" i="30" s="1"/>
  <c r="L5" i="30"/>
  <c r="J22" i="30"/>
  <c r="M22" i="30" s="1"/>
  <c r="M12" i="30"/>
  <c r="M8" i="30"/>
  <c r="I9" i="30"/>
  <c r="N9" i="30"/>
  <c r="I10" i="30"/>
  <c r="N10" i="30" s="1"/>
  <c r="I13" i="30"/>
  <c r="I14" i="30"/>
  <c r="N14" i="30"/>
  <c r="K22" i="30"/>
  <c r="K16" i="30"/>
  <c r="I7" i="30"/>
  <c r="I8" i="30"/>
  <c r="I5" i="30" s="1"/>
  <c r="N8" i="30"/>
  <c r="I11" i="30"/>
  <c r="N11" i="30" s="1"/>
  <c r="I12" i="30"/>
  <c r="N12" i="30"/>
  <c r="L22" i="30"/>
  <c r="C22" i="30"/>
  <c r="D22" i="30"/>
  <c r="I22" i="30"/>
  <c r="N22" i="30"/>
  <c r="B22" i="30"/>
  <c r="C5" i="30"/>
  <c r="C26" i="30"/>
  <c r="K5" i="30"/>
  <c r="K26" i="30" s="1"/>
  <c r="M14" i="30"/>
  <c r="L16" i="30"/>
  <c r="F22" i="30"/>
  <c r="F26" i="30" s="1"/>
  <c r="G22" i="30"/>
  <c r="G26" i="30" s="1"/>
  <c r="H22" i="30"/>
  <c r="H16" i="30"/>
  <c r="M24" i="30"/>
  <c r="M23" i="30"/>
  <c r="M20" i="30"/>
  <c r="M17" i="30"/>
  <c r="M15" i="30"/>
  <c r="M13" i="30"/>
  <c r="M10" i="30"/>
  <c r="M9" i="30"/>
  <c r="M7" i="30"/>
  <c r="M6" i="30"/>
  <c r="G16" i="30"/>
  <c r="D7" i="14"/>
  <c r="D8" i="14"/>
  <c r="D9" i="14"/>
  <c r="D10" i="14"/>
  <c r="D11" i="14"/>
  <c r="D12" i="14"/>
  <c r="D22" i="14" s="1"/>
  <c r="D13" i="14"/>
  <c r="D14" i="14"/>
  <c r="D15" i="14"/>
  <c r="D16" i="14"/>
  <c r="D17" i="14"/>
  <c r="D18" i="14"/>
  <c r="D19" i="14"/>
  <c r="D20" i="14"/>
  <c r="D21" i="14"/>
  <c r="D6" i="14"/>
  <c r="AB22" i="14"/>
  <c r="AA22" i="14"/>
  <c r="Z22" i="14"/>
  <c r="Y22" i="14"/>
  <c r="X22" i="14"/>
  <c r="W22" i="14"/>
  <c r="V22" i="14"/>
  <c r="U22" i="14"/>
  <c r="T22" i="14"/>
  <c r="S22" i="14"/>
  <c r="R22" i="14"/>
  <c r="Q22" i="14"/>
  <c r="P22" i="14"/>
  <c r="O22" i="14"/>
  <c r="N22" i="14"/>
  <c r="M22" i="14"/>
  <c r="E22" i="14"/>
  <c r="F22" i="14"/>
  <c r="G22" i="14"/>
  <c r="H22" i="14"/>
  <c r="I22" i="14"/>
  <c r="J22" i="14"/>
  <c r="K22" i="14"/>
  <c r="L22" i="14"/>
  <c r="I24" i="13"/>
  <c r="L24" i="13"/>
  <c r="I23" i="13"/>
  <c r="L23" i="13"/>
  <c r="I22" i="13"/>
  <c r="L22" i="13"/>
  <c r="K21" i="13"/>
  <c r="J21" i="13"/>
  <c r="G21" i="13"/>
  <c r="G25" i="13"/>
  <c r="F21" i="13"/>
  <c r="E21" i="13"/>
  <c r="D21" i="13"/>
  <c r="C21" i="13"/>
  <c r="B21" i="13"/>
  <c r="I20" i="13"/>
  <c r="L20" i="13"/>
  <c r="I19" i="13"/>
  <c r="L19" i="13"/>
  <c r="I18" i="13"/>
  <c r="I17" i="13" s="1"/>
  <c r="L17" i="13" s="1"/>
  <c r="L18" i="13"/>
  <c r="K17" i="13"/>
  <c r="J17" i="13"/>
  <c r="G17" i="13"/>
  <c r="F17" i="13"/>
  <c r="E17" i="13"/>
  <c r="D17" i="13"/>
  <c r="C17" i="13"/>
  <c r="B17" i="13"/>
  <c r="I16" i="13"/>
  <c r="I15" i="13"/>
  <c r="L15" i="13"/>
  <c r="I14" i="13"/>
  <c r="L14" i="13"/>
  <c r="I13" i="13"/>
  <c r="L13" i="13"/>
  <c r="I12" i="13"/>
  <c r="I11" i="13"/>
  <c r="L11" i="13"/>
  <c r="I10" i="13"/>
  <c r="L10" i="13" s="1"/>
  <c r="I9" i="13"/>
  <c r="L9" i="13"/>
  <c r="I8" i="13"/>
  <c r="L8" i="13" s="1"/>
  <c r="I7" i="13"/>
  <c r="L7" i="13"/>
  <c r="I6" i="13"/>
  <c r="K5" i="13"/>
  <c r="K25" i="13"/>
  <c r="J5" i="13"/>
  <c r="J25" i="13"/>
  <c r="H5" i="13"/>
  <c r="H25" i="13"/>
  <c r="G5" i="13"/>
  <c r="F5" i="13"/>
  <c r="F25" i="13" s="1"/>
  <c r="E5" i="13"/>
  <c r="E25" i="13" s="1"/>
  <c r="D5" i="13"/>
  <c r="D25" i="13"/>
  <c r="C5" i="13"/>
  <c r="C25" i="13" s="1"/>
  <c r="B5" i="13"/>
  <c r="B25" i="13"/>
  <c r="L6" i="13"/>
  <c r="M11" i="30"/>
  <c r="B5" i="30"/>
  <c r="B26" i="30"/>
  <c r="J5" i="30"/>
  <c r="M5" i="30" s="1"/>
  <c r="H26" i="30"/>
  <c r="L26" i="30"/>
  <c r="I5" i="13"/>
  <c r="L5" i="13" s="1"/>
  <c r="I21" i="13"/>
  <c r="L21" i="13"/>
  <c r="N7" i="30"/>
  <c r="N13" i="30"/>
  <c r="I26" i="30" l="1"/>
  <c r="N5" i="30"/>
  <c r="I25" i="13"/>
  <c r="L25" i="13" s="1"/>
  <c r="J26" i="30"/>
  <c r="M26" i="30" s="1"/>
  <c r="N17" i="30"/>
  <c r="N26" i="30" l="1"/>
  <c r="I27" i="30"/>
</calcChain>
</file>

<file path=xl/sharedStrings.xml><?xml version="1.0" encoding="utf-8"?>
<sst xmlns="http://schemas.openxmlformats.org/spreadsheetml/2006/main" count="173" uniqueCount="131">
  <si>
    <t>Место проведения</t>
  </si>
  <si>
    <t>Здоровяк</t>
  </si>
  <si>
    <t>Товарищ бригада</t>
  </si>
  <si>
    <t>Автозаводской район</t>
  </si>
  <si>
    <t>МОУ № 66</t>
  </si>
  <si>
    <t>МОУ № 67</t>
  </si>
  <si>
    <t>МОУ № 88</t>
  </si>
  <si>
    <t>МОУ № 93</t>
  </si>
  <si>
    <t>Стадион " Торпедо"</t>
  </si>
  <si>
    <t>Центральный район</t>
  </si>
  <si>
    <t>МОУ № 20</t>
  </si>
  <si>
    <t>МОУ № 91</t>
  </si>
  <si>
    <t>С/К "Кристалл"</t>
  </si>
  <si>
    <t>Комсомольский район</t>
  </si>
  <si>
    <t>МОУ № 25</t>
  </si>
  <si>
    <r>
      <t>Сводная таблица по объектам турнира по мини-футболу "Зимний мяч Тольятти - 2011</t>
    </r>
    <r>
      <rPr>
        <sz val="14"/>
        <color indexed="8"/>
        <rFont val="Times New Roman"/>
        <family val="1"/>
        <charset val="204"/>
      </rPr>
      <t>"</t>
    </r>
  </si>
  <si>
    <t>группа "Надежда" 1998-2000г.р.</t>
  </si>
  <si>
    <t>Ответственный специалист</t>
  </si>
  <si>
    <t>Кол-во команд, игравших на этапах</t>
  </si>
  <si>
    <t>1 этап</t>
  </si>
  <si>
    <t>2 этап</t>
  </si>
  <si>
    <t>3 этап</t>
  </si>
  <si>
    <t>4 этап</t>
  </si>
  <si>
    <t>5 этап</t>
  </si>
  <si>
    <t>6 этап</t>
  </si>
  <si>
    <t>7 этап</t>
  </si>
  <si>
    <t>18 декабря</t>
  </si>
  <si>
    <t>25 декабря</t>
  </si>
  <si>
    <t>8 января</t>
  </si>
  <si>
    <t>15 января</t>
  </si>
  <si>
    <t>29 января</t>
  </si>
  <si>
    <t>5 февраля</t>
  </si>
  <si>
    <t>МОУ № 31 ,ул. Кулибина 13</t>
  </si>
  <si>
    <t>Шутов Д.А.</t>
  </si>
  <si>
    <t>МОУ № 32 ,ул. Буденного 12</t>
  </si>
  <si>
    <t>Беспалова О.В.</t>
  </si>
  <si>
    <t>МОУ № 46 , Курчатова 16</t>
  </si>
  <si>
    <t>Севостьянов А.В.</t>
  </si>
  <si>
    <t>МОУ № 49 , Королева 3</t>
  </si>
  <si>
    <t>Локтев Ю.В.</t>
  </si>
  <si>
    <t>МОУ № 66, Автостроителей 84</t>
  </si>
  <si>
    <t>Потуткина Т.Ф.</t>
  </si>
  <si>
    <t>МОУ № 67, Ст.Разина 73</t>
  </si>
  <si>
    <t>Рингач Е.В.</t>
  </si>
  <si>
    <t>МОУ № 76,Ст.Разина 78</t>
  </si>
  <si>
    <t>Востриков В.А.</t>
  </si>
  <si>
    <t>МОУ № 79, Космонавтов 17</t>
  </si>
  <si>
    <t>Дорожкина Э.В.</t>
  </si>
  <si>
    <t>МОУ № 88, Тополиная 5</t>
  </si>
  <si>
    <t>Чупров С.С.</t>
  </si>
  <si>
    <t>МОУ № 93, 40 лет Победы 10</t>
  </si>
  <si>
    <t>Ковресьев Б.И.</t>
  </si>
  <si>
    <t>МОУ № 20, Голосова   83</t>
  </si>
  <si>
    <t>Скачков П.В.</t>
  </si>
  <si>
    <t>МОУ № 91, Л.Толстого 26а</t>
  </si>
  <si>
    <t>Наумов С.Ю.</t>
  </si>
  <si>
    <t>С/К "Кристалл", Баныкина 9</t>
  </si>
  <si>
    <t>Шамсутдинов Р.Р.</t>
  </si>
  <si>
    <t>МОУ № 18, Мурысева 89а</t>
  </si>
  <si>
    <t>Галлиулов А.А.</t>
  </si>
  <si>
    <t>МОУ № 25, Сиреневая 24</t>
  </si>
  <si>
    <t>Жданова Н.А.</t>
  </si>
  <si>
    <t>Стадион " Дружба", Никонова 19-21</t>
  </si>
  <si>
    <t>Забкова Л.В.</t>
  </si>
  <si>
    <t>Всего команд по группе в городе</t>
  </si>
  <si>
    <t>Профи</t>
  </si>
  <si>
    <t>Надежда</t>
  </si>
  <si>
    <t>Юниор</t>
  </si>
  <si>
    <t>Престиж</t>
  </si>
  <si>
    <t>Фортуна</t>
  </si>
  <si>
    <t>Инструктор по спорту МУС ЦФиС</t>
  </si>
  <si>
    <t>Главный секретарь</t>
  </si>
  <si>
    <t>Всего команд</t>
  </si>
  <si>
    <t>9 января</t>
  </si>
  <si>
    <t>16 января</t>
  </si>
  <si>
    <t>МОУ № 18 (55)</t>
  </si>
  <si>
    <t>Зимний мяч-2010</t>
  </si>
  <si>
    <t>Всего команд, сыгравших на объектах</t>
  </si>
  <si>
    <t>% отношение к Зимнему мячу-2010</t>
  </si>
  <si>
    <t>Стадион "Дружба"</t>
  </si>
  <si>
    <t xml:space="preserve">23 января </t>
  </si>
  <si>
    <t xml:space="preserve">22,28 января </t>
  </si>
  <si>
    <t>Всего команд по городу (7 этап):</t>
  </si>
  <si>
    <r>
      <t>Сравнительная таблица турнира по мини-футболу "ЗИМНИЙ МЯЧ ТОЛЬЯТТИ - 2011</t>
    </r>
    <r>
      <rPr>
        <sz val="14"/>
        <color indexed="8"/>
        <rFont val="Times New Roman"/>
        <family val="1"/>
        <charset val="204"/>
      </rPr>
      <t>"</t>
    </r>
  </si>
  <si>
    <t>Всего человек</t>
  </si>
  <si>
    <t>Кол-во команд, сыгравших на объектах 
"Зимний мяч - 2011"</t>
  </si>
  <si>
    <t>ВСЕГО
ВСЕГО
ВСЕГО
Команд</t>
  </si>
  <si>
    <t>группа "Юниор"</t>
  </si>
  <si>
    <t>группа "Престиж"</t>
  </si>
  <si>
    <t>Всего команд Надежды</t>
  </si>
  <si>
    <t>Всего команд Юниор</t>
  </si>
  <si>
    <t>Всего команд Престиж</t>
  </si>
  <si>
    <t>МОУ № 31</t>
  </si>
  <si>
    <t>МОУ № 46</t>
  </si>
  <si>
    <t>МОУ № 49</t>
  </si>
  <si>
    <t xml:space="preserve">МОУ № 76 </t>
  </si>
  <si>
    <t>МОУ № 77</t>
  </si>
  <si>
    <t>МОУ № 89</t>
  </si>
  <si>
    <t>Ветераны</t>
  </si>
  <si>
    <t>М.А.Чернов</t>
  </si>
  <si>
    <t>Всего команд, сыгравших на объекте -2015</t>
  </si>
  <si>
    <t>МБУ № 31</t>
  </si>
  <si>
    <t>МБУ № 43</t>
  </si>
  <si>
    <t>МБУ № 66</t>
  </si>
  <si>
    <t>МБУ № 88</t>
  </si>
  <si>
    <t>МБУ № 79</t>
  </si>
  <si>
    <t>МБУ № 93</t>
  </si>
  <si>
    <t>Автозаводский район</t>
  </si>
  <si>
    <t>Стадион " Дружба"</t>
  </si>
  <si>
    <t>МБУ № 21</t>
  </si>
  <si>
    <t>МБУ № 47</t>
  </si>
  <si>
    <t>% отношение к Зимнему мячу-2015</t>
  </si>
  <si>
    <t>% к 1 этапу Зимнего мяча-2015г</t>
  </si>
  <si>
    <t>Всего команд
 1 этапа</t>
  </si>
  <si>
    <t>Зимний мяч-2016</t>
  </si>
  <si>
    <t>МБУ № 11</t>
  </si>
  <si>
    <t>МБУ  №91</t>
  </si>
  <si>
    <t>чел</t>
  </si>
  <si>
    <t>МБУ № 23</t>
  </si>
  <si>
    <t>МБУ №32</t>
  </si>
  <si>
    <t>МБУ № 13</t>
  </si>
  <si>
    <t>МБУ № 18</t>
  </si>
  <si>
    <t>Примечание: количество человек считается в среднем по 8 человек в команде</t>
  </si>
  <si>
    <t>Гл.судья</t>
  </si>
  <si>
    <t>МБУ № 16</t>
  </si>
  <si>
    <t>МБУ №67</t>
  </si>
  <si>
    <t xml:space="preserve"> </t>
  </si>
  <si>
    <r>
      <t>Сводная таблица турнира по мини-футболу на снегу 
"ЗИМНИЙ МЯЧ ТОЛЬЯТТИ 2020- 2021</t>
    </r>
    <r>
      <rPr>
        <sz val="14"/>
        <color indexed="8"/>
        <rFont val="Times New Roman"/>
        <family val="1"/>
        <charset val="204"/>
      </rPr>
      <t>"</t>
    </r>
  </si>
  <si>
    <t>Кол-во команд, игравших на  этапе по группам</t>
  </si>
  <si>
    <t xml:space="preserve"> (4 этап-16-17января 2021г.) </t>
  </si>
  <si>
    <t>Всего команд по городу 
(4 этап):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</si>
</sst>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3" x14ac:knownFonts="1"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Arial"/>
      <family val="2"/>
      <charset val="1"/>
    </font>
    <font>
      <sz val="10"/>
      <color indexed="8"/>
      <name val="Times New Roman"/>
      <family val="1"/>
      <charset val="204"/>
    </font>
    <font>
      <sz val="10"/>
      <color indexed="8"/>
      <name val="Arial"/>
      <family val="2"/>
      <charset val="1"/>
    </font>
    <font>
      <b/>
      <sz val="10"/>
      <color indexed="8"/>
      <name val="Times New Roman"/>
      <family val="1"/>
      <charset val="204"/>
    </font>
    <font>
      <sz val="12"/>
      <color indexed="8"/>
      <name val="Times New Roman Cyr"/>
      <family val="1"/>
      <charset val="204"/>
    </font>
    <font>
      <b/>
      <sz val="14"/>
      <color indexed="8"/>
      <name val="Arial"/>
      <family val="2"/>
      <charset val="1"/>
    </font>
    <font>
      <sz val="9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 Cyr"/>
      <family val="1"/>
      <charset val="204"/>
    </font>
    <font>
      <sz val="14"/>
      <color indexed="8"/>
      <name val="Times New Roman Cyr"/>
      <family val="1"/>
      <charset val="204"/>
    </font>
    <font>
      <sz val="10"/>
      <color indexed="8"/>
      <name val="Times New Roman Cyr"/>
      <family val="1"/>
      <charset val="204"/>
    </font>
    <font>
      <sz val="11"/>
      <color indexed="8"/>
      <name val="Calibri"/>
      <family val="2"/>
      <charset val="204"/>
    </font>
    <font>
      <sz val="14"/>
      <color indexed="8"/>
      <name val="Times New Roman"/>
      <family val="1"/>
      <charset val="1"/>
    </font>
    <font>
      <sz val="8"/>
      <name val="Calibri"/>
      <family val="2"/>
      <charset val="204"/>
    </font>
    <font>
      <i/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Times New Roman"/>
      <family val="1"/>
      <charset val="1"/>
    </font>
    <font>
      <sz val="12"/>
      <name val="Times New Roman Cyr"/>
      <family val="1"/>
      <charset val="204"/>
    </font>
    <font>
      <b/>
      <sz val="14"/>
      <name val="Times New Roman"/>
      <family val="1"/>
      <charset val="204"/>
    </font>
    <font>
      <sz val="10"/>
      <name val="Arial"/>
      <family val="2"/>
      <charset val="1"/>
    </font>
    <font>
      <b/>
      <sz val="14"/>
      <name val="Arial"/>
      <family val="2"/>
      <charset val="1"/>
    </font>
    <font>
      <sz val="11"/>
      <color theme="1"/>
      <name val="Calibri"/>
      <family val="2"/>
      <charset val="204"/>
      <scheme val="minor"/>
    </font>
    <font>
      <sz val="14"/>
      <color rgb="FFFF0000"/>
      <name val="Times New Roman"/>
      <family val="1"/>
      <charset val="1"/>
    </font>
    <font>
      <sz val="10"/>
      <color rgb="FFFF0000"/>
      <name val="Arial"/>
      <family val="2"/>
      <charset val="1"/>
    </font>
    <font>
      <sz val="12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43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50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15"/>
        <bgColor indexed="35"/>
      </patternFill>
    </fill>
    <fill>
      <patternFill patternType="solid">
        <fgColor indexed="9"/>
        <bgColor indexed="26"/>
      </patternFill>
    </fill>
    <fill>
      <patternFill patternType="solid">
        <fgColor indexed="24"/>
        <bgColor indexed="46"/>
      </patternFill>
    </fill>
    <fill>
      <patternFill patternType="solid">
        <fgColor indexed="34"/>
        <bgColor indexed="43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2"/>
      </patternFill>
    </fill>
    <fill>
      <patternFill patternType="solid">
        <fgColor indexed="50"/>
        <bgColor indexed="34"/>
      </patternFill>
    </fill>
    <fill>
      <patternFill patternType="solid">
        <fgColor indexed="50"/>
        <bgColor indexed="26"/>
      </patternFill>
    </fill>
    <fill>
      <patternFill patternType="solid">
        <fgColor indexed="43"/>
        <bgColor indexed="3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theme="9" tint="0.59999389629810485"/>
        <bgColor indexed="22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indexed="50"/>
      </patternFill>
    </fill>
    <fill>
      <patternFill patternType="solid">
        <fgColor theme="3" tint="0.79998168889431442"/>
        <bgColor indexed="35"/>
      </patternFill>
    </fill>
    <fill>
      <patternFill patternType="solid">
        <fgColor theme="6" tint="0.79998168889431442"/>
        <bgColor indexed="46"/>
      </patternFill>
    </fill>
    <fill>
      <patternFill patternType="solid">
        <fgColor theme="6" tint="0.79998168889431442"/>
        <bgColor indexed="43"/>
      </patternFill>
    </fill>
    <fill>
      <patternFill patternType="solid">
        <fgColor theme="9" tint="0.59999389629810485"/>
        <bgColor indexed="3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6" tint="0.39997558519241921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theme="9" tint="0.59999389629810485"/>
        <bgColor indexed="35"/>
      </patternFill>
    </fill>
    <fill>
      <patternFill patternType="solid">
        <fgColor theme="0"/>
        <bgColor indexed="22"/>
      </patternFill>
    </fill>
    <fill>
      <patternFill patternType="solid">
        <fgColor theme="9" tint="0.59999389629810485"/>
        <bgColor indexed="46"/>
      </patternFill>
    </fill>
    <fill>
      <patternFill patternType="solid">
        <fgColor theme="9" tint="0.59999389629810485"/>
        <bgColor indexed="43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6">
    <xf numFmtId="0" fontId="0" fillId="0" borderId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11" borderId="0" applyNumberFormat="0" applyBorder="0" applyAlignment="0" applyProtection="0"/>
    <xf numFmtId="0" fontId="2" fillId="5" borderId="1" applyNumberFormat="0" applyAlignment="0" applyProtection="0"/>
    <xf numFmtId="0" fontId="3" fillId="12" borderId="2" applyNumberFormat="0" applyAlignment="0" applyProtection="0"/>
    <xf numFmtId="0" fontId="4" fillId="12" borderId="1" applyNumberFormat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13" borderId="7" applyNumberFormat="0" applyAlignment="0" applyProtection="0"/>
    <xf numFmtId="0" fontId="10" fillId="0" borderId="0" applyNumberFormat="0" applyFill="0" applyBorder="0" applyAlignment="0" applyProtection="0"/>
    <xf numFmtId="0" fontId="11" fillId="14" borderId="0" applyNumberFormat="0" applyBorder="0" applyAlignment="0" applyProtection="0"/>
    <xf numFmtId="0" fontId="12" fillId="0" borderId="0"/>
    <xf numFmtId="0" fontId="46" fillId="0" borderId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35" fillId="15" borderId="8" applyNumberForma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</cellStyleXfs>
  <cellXfs count="179">
    <xf numFmtId="0" fontId="0" fillId="0" borderId="0" xfId="0"/>
    <xf numFmtId="0" fontId="18" fillId="0" borderId="0" xfId="18" applyFont="1" applyAlignment="1">
      <alignment horizontal="center" vertical="top" wrapText="1"/>
    </xf>
    <xf numFmtId="0" fontId="18" fillId="0" borderId="0" xfId="18" applyFont="1" applyAlignment="1">
      <alignment horizontal="left" vertical="top" wrapText="1"/>
    </xf>
    <xf numFmtId="0" fontId="19" fillId="0" borderId="0" xfId="0" applyFont="1"/>
    <xf numFmtId="0" fontId="20" fillId="16" borderId="10" xfId="18" applyFont="1" applyFill="1" applyBorder="1" applyAlignment="1">
      <alignment horizontal="center" vertical="top" wrapText="1"/>
    </xf>
    <xf numFmtId="0" fontId="20" fillId="16" borderId="10" xfId="0" applyFont="1" applyFill="1" applyBorder="1" applyAlignment="1">
      <alignment horizontal="center" vertical="top" wrapText="1"/>
    </xf>
    <xf numFmtId="0" fontId="18" fillId="0" borderId="10" xfId="18" applyFont="1" applyBorder="1" applyAlignment="1">
      <alignment horizontal="left" vertical="top" wrapText="1"/>
    </xf>
    <xf numFmtId="0" fontId="18" fillId="17" borderId="10" xfId="18" applyFont="1" applyFill="1" applyBorder="1" applyAlignment="1">
      <alignment horizontal="center" vertical="top" wrapText="1"/>
    </xf>
    <xf numFmtId="0" fontId="27" fillId="17" borderId="10" xfId="18" applyFont="1" applyFill="1" applyBorder="1" applyAlignment="1">
      <alignment horizontal="center" vertical="top" wrapText="1"/>
    </xf>
    <xf numFmtId="0" fontId="20" fillId="18" borderId="10" xfId="0" applyFont="1" applyFill="1" applyBorder="1" applyAlignment="1">
      <alignment horizontal="center" vertical="top" wrapText="1"/>
    </xf>
    <xf numFmtId="0" fontId="20" fillId="18" borderId="10" xfId="18" applyFont="1" applyFill="1" applyBorder="1" applyAlignment="1">
      <alignment horizontal="center" vertical="top" wrapText="1"/>
    </xf>
    <xf numFmtId="0" fontId="20" fillId="19" borderId="10" xfId="0" applyFont="1" applyFill="1" applyBorder="1" applyAlignment="1">
      <alignment horizontal="center" vertical="top" wrapText="1"/>
    </xf>
    <xf numFmtId="0" fontId="20" fillId="19" borderId="10" xfId="18" applyFont="1" applyFill="1" applyBorder="1" applyAlignment="1">
      <alignment horizontal="center" vertical="top" wrapText="1"/>
    </xf>
    <xf numFmtId="0" fontId="29" fillId="0" borderId="0" xfId="18" applyFont="1" applyAlignment="1">
      <alignment horizontal="center" vertical="top" wrapText="1"/>
    </xf>
    <xf numFmtId="0" fontId="30" fillId="0" borderId="0" xfId="18" applyFont="1" applyAlignment="1">
      <alignment horizontal="center" vertical="top" wrapText="1"/>
    </xf>
    <xf numFmtId="0" fontId="29" fillId="0" borderId="0" xfId="18" applyFont="1" applyAlignment="1">
      <alignment horizontal="left" vertical="top" wrapText="1"/>
    </xf>
    <xf numFmtId="0" fontId="21" fillId="0" borderId="0" xfId="18" applyFont="1" applyAlignment="1">
      <alignment horizontal="center" vertical="top" wrapText="1"/>
    </xf>
    <xf numFmtId="0" fontId="24" fillId="0" borderId="0" xfId="18" applyFont="1" applyAlignment="1">
      <alignment horizontal="center" vertical="top" wrapText="1"/>
    </xf>
    <xf numFmtId="0" fontId="24" fillId="17" borderId="10" xfId="18" applyFont="1" applyFill="1" applyBorder="1" applyAlignment="1">
      <alignment horizontal="center" vertical="top" wrapText="1"/>
    </xf>
    <xf numFmtId="0" fontId="21" fillId="20" borderId="11" xfId="0" applyFont="1" applyFill="1" applyBorder="1" applyAlignment="1">
      <alignment horizontal="center" vertical="top" wrapText="1"/>
    </xf>
    <xf numFmtId="0" fontId="33" fillId="20" borderId="11" xfId="0" applyFont="1" applyFill="1" applyBorder="1" applyAlignment="1">
      <alignment horizontal="center" vertical="top" wrapText="1"/>
    </xf>
    <xf numFmtId="0" fontId="30" fillId="0" borderId="0" xfId="18" applyFont="1" applyAlignment="1">
      <alignment horizontal="left" vertical="top"/>
    </xf>
    <xf numFmtId="0" fontId="36" fillId="2" borderId="12" xfId="18" applyFont="1" applyFill="1" applyBorder="1" applyAlignment="1">
      <alignment horizontal="center" vertical="top" wrapText="1"/>
    </xf>
    <xf numFmtId="0" fontId="21" fillId="2" borderId="12" xfId="18" applyFont="1" applyFill="1" applyBorder="1" applyAlignment="1">
      <alignment horizontal="center" vertical="top" wrapText="1"/>
    </xf>
    <xf numFmtId="0" fontId="28" fillId="0" borderId="0" xfId="18" applyFont="1" applyFill="1" applyBorder="1" applyAlignment="1">
      <alignment horizontal="center" vertical="center" wrapText="1"/>
    </xf>
    <xf numFmtId="0" fontId="23" fillId="0" borderId="0" xfId="18" applyFont="1" applyFill="1" applyBorder="1" applyAlignment="1">
      <alignment horizontal="center" vertical="center" wrapText="1"/>
    </xf>
    <xf numFmtId="9" fontId="18" fillId="0" borderId="0" xfId="18" applyNumberFormat="1" applyFont="1" applyFill="1" applyAlignment="1">
      <alignment horizontal="center" vertical="top" wrapText="1"/>
    </xf>
    <xf numFmtId="0" fontId="22" fillId="0" borderId="0" xfId="18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0" xfId="18" applyFont="1" applyFill="1" applyBorder="1" applyAlignment="1">
      <alignment horizontal="center" vertical="center" wrapText="1"/>
    </xf>
    <xf numFmtId="0" fontId="18" fillId="17" borderId="13" xfId="18" applyFont="1" applyFill="1" applyBorder="1" applyAlignment="1">
      <alignment horizontal="center" vertical="top" wrapText="1"/>
    </xf>
    <xf numFmtId="0" fontId="36" fillId="2" borderId="14" xfId="18" applyFont="1" applyFill="1" applyBorder="1" applyAlignment="1">
      <alignment horizontal="center" vertical="top" wrapText="1"/>
    </xf>
    <xf numFmtId="0" fontId="18" fillId="17" borderId="15" xfId="18" applyFont="1" applyFill="1" applyBorder="1" applyAlignment="1">
      <alignment horizontal="center" vertical="center" textRotation="90" wrapText="1"/>
    </xf>
    <xf numFmtId="0" fontId="22" fillId="17" borderId="15" xfId="18" applyFont="1" applyFill="1" applyBorder="1" applyAlignment="1">
      <alignment horizontal="center" vertical="center" textRotation="90" wrapText="1"/>
    </xf>
    <xf numFmtId="0" fontId="18" fillId="17" borderId="16" xfId="18" applyFont="1" applyFill="1" applyBorder="1" applyAlignment="1">
      <alignment horizontal="center" vertical="center" textRotation="90" wrapText="1"/>
    </xf>
    <xf numFmtId="0" fontId="20" fillId="16" borderId="17" xfId="18" applyFont="1" applyFill="1" applyBorder="1" applyAlignment="1">
      <alignment horizontal="center" vertical="top" wrapText="1"/>
    </xf>
    <xf numFmtId="0" fontId="20" fillId="16" borderId="18" xfId="0" applyFont="1" applyFill="1" applyBorder="1" applyAlignment="1">
      <alignment horizontal="center" vertical="top" wrapText="1"/>
    </xf>
    <xf numFmtId="0" fontId="18" fillId="0" borderId="19" xfId="18" applyFont="1" applyBorder="1" applyAlignment="1">
      <alignment horizontal="center" vertical="top" wrapText="1"/>
    </xf>
    <xf numFmtId="0" fontId="18" fillId="17" borderId="17" xfId="18" applyFont="1" applyFill="1" applyBorder="1" applyAlignment="1">
      <alignment horizontal="center" vertical="top" wrapText="1"/>
    </xf>
    <xf numFmtId="0" fontId="21" fillId="21" borderId="19" xfId="18" applyFont="1" applyFill="1" applyBorder="1" applyAlignment="1">
      <alignment horizontal="center" vertical="top" wrapText="1"/>
    </xf>
    <xf numFmtId="0" fontId="20" fillId="18" borderId="17" xfId="0" applyFont="1" applyFill="1" applyBorder="1" applyAlignment="1">
      <alignment horizontal="center" vertical="top" wrapText="1"/>
    </xf>
    <xf numFmtId="0" fontId="20" fillId="18" borderId="18" xfId="18" applyFont="1" applyFill="1" applyBorder="1" applyAlignment="1">
      <alignment horizontal="center" vertical="top" wrapText="1"/>
    </xf>
    <xf numFmtId="0" fontId="36" fillId="21" borderId="19" xfId="18" applyFont="1" applyFill="1" applyBorder="1" applyAlignment="1">
      <alignment horizontal="center" vertical="top" wrapText="1"/>
    </xf>
    <xf numFmtId="0" fontId="20" fillId="19" borderId="17" xfId="0" applyFont="1" applyFill="1" applyBorder="1" applyAlignment="1">
      <alignment horizontal="center" vertical="top" wrapText="1"/>
    </xf>
    <xf numFmtId="0" fontId="20" fillId="19" borderId="18" xfId="18" applyFont="1" applyFill="1" applyBorder="1" applyAlignment="1">
      <alignment horizontal="center" vertical="top" wrapText="1"/>
    </xf>
    <xf numFmtId="0" fontId="36" fillId="21" borderId="20" xfId="18" applyFont="1" applyFill="1" applyBorder="1" applyAlignment="1">
      <alignment horizontal="center" vertical="top" wrapText="1"/>
    </xf>
    <xf numFmtId="0" fontId="20" fillId="22" borderId="21" xfId="0" applyFont="1" applyFill="1" applyBorder="1" applyAlignment="1">
      <alignment horizontal="center" vertical="center" wrapText="1"/>
    </xf>
    <xf numFmtId="0" fontId="20" fillId="22" borderId="22" xfId="0" applyFont="1" applyFill="1" applyBorder="1" applyAlignment="1">
      <alignment horizontal="center" vertical="center" wrapText="1"/>
    </xf>
    <xf numFmtId="0" fontId="20" fillId="22" borderId="22" xfId="18" applyFont="1" applyFill="1" applyBorder="1" applyAlignment="1">
      <alignment horizontal="center" vertical="center" wrapText="1"/>
    </xf>
    <xf numFmtId="0" fontId="28" fillId="23" borderId="22" xfId="18" applyFont="1" applyFill="1" applyBorder="1" applyAlignment="1">
      <alignment horizontal="center" vertical="center" wrapText="1"/>
    </xf>
    <xf numFmtId="0" fontId="28" fillId="23" borderId="23" xfId="18" applyFont="1" applyFill="1" applyBorder="1" applyAlignment="1">
      <alignment horizontal="center" vertical="center" wrapText="1"/>
    </xf>
    <xf numFmtId="49" fontId="20" fillId="16" borderId="24" xfId="18" applyNumberFormat="1" applyFont="1" applyFill="1" applyBorder="1" applyAlignment="1">
      <alignment horizontal="left" vertical="top" wrapText="1"/>
    </xf>
    <xf numFmtId="0" fontId="18" fillId="0" borderId="24" xfId="18" applyFont="1" applyBorder="1" applyAlignment="1">
      <alignment horizontal="left" vertical="top" wrapText="1"/>
    </xf>
    <xf numFmtId="0" fontId="20" fillId="18" borderId="24" xfId="18" applyFont="1" applyFill="1" applyBorder="1" applyAlignment="1">
      <alignment horizontal="left" vertical="top" wrapText="1"/>
    </xf>
    <xf numFmtId="0" fontId="20" fillId="19" borderId="24" xfId="18" applyFont="1" applyFill="1" applyBorder="1" applyAlignment="1">
      <alignment horizontal="left" vertical="top" wrapText="1"/>
    </xf>
    <xf numFmtId="0" fontId="18" fillId="0" borderId="25" xfId="18" applyFont="1" applyBorder="1" applyAlignment="1">
      <alignment horizontal="left" vertical="top" wrapText="1"/>
    </xf>
    <xf numFmtId="0" fontId="22" fillId="22" borderId="26" xfId="18" applyFont="1" applyFill="1" applyBorder="1" applyAlignment="1">
      <alignment horizontal="left" vertical="center" wrapText="1"/>
    </xf>
    <xf numFmtId="0" fontId="30" fillId="0" borderId="0" xfId="18" applyFont="1" applyAlignment="1">
      <alignment horizontal="left" vertical="center"/>
    </xf>
    <xf numFmtId="0" fontId="30" fillId="0" borderId="0" xfId="18" applyFont="1" applyAlignment="1">
      <alignment horizontal="center" vertical="center" wrapText="1"/>
    </xf>
    <xf numFmtId="0" fontId="21" fillId="0" borderId="0" xfId="18" applyFont="1" applyAlignment="1">
      <alignment horizontal="center" vertical="center" wrapText="1"/>
    </xf>
    <xf numFmtId="0" fontId="18" fillId="0" borderId="0" xfId="18" applyFont="1" applyAlignment="1">
      <alignment horizontal="center" vertical="center" wrapText="1"/>
    </xf>
    <xf numFmtId="0" fontId="20" fillId="20" borderId="11" xfId="0" applyFont="1" applyFill="1" applyBorder="1" applyAlignment="1">
      <alignment horizontal="center" vertical="top" wrapText="1"/>
    </xf>
    <xf numFmtId="0" fontId="18" fillId="0" borderId="27" xfId="18" applyFont="1" applyBorder="1" applyAlignment="1">
      <alignment horizontal="center" vertical="center" wrapText="1"/>
    </xf>
    <xf numFmtId="0" fontId="18" fillId="0" borderId="0" xfId="18" applyFont="1" applyBorder="1" applyAlignment="1">
      <alignment horizontal="center" vertical="center" wrapText="1"/>
    </xf>
    <xf numFmtId="0" fontId="23" fillId="16" borderId="27" xfId="18" applyFont="1" applyFill="1" applyBorder="1" applyAlignment="1">
      <alignment horizontal="center" vertical="top" wrapText="1"/>
    </xf>
    <xf numFmtId="0" fontId="25" fillId="14" borderId="28" xfId="18" applyFont="1" applyFill="1" applyBorder="1" applyAlignment="1">
      <alignment horizontal="center" vertical="top" wrapText="1"/>
    </xf>
    <xf numFmtId="0" fontId="25" fillId="14" borderId="29" xfId="18" applyFont="1" applyFill="1" applyBorder="1" applyAlignment="1">
      <alignment horizontal="center" vertical="top" wrapText="1"/>
    </xf>
    <xf numFmtId="0" fontId="25" fillId="18" borderId="29" xfId="18" applyFont="1" applyFill="1" applyBorder="1" applyAlignment="1">
      <alignment horizontal="center" vertical="top" wrapText="1"/>
    </xf>
    <xf numFmtId="0" fontId="25" fillId="19" borderId="29" xfId="18" applyFont="1" applyFill="1" applyBorder="1" applyAlignment="1">
      <alignment horizontal="center" vertical="top" wrapText="1"/>
    </xf>
    <xf numFmtId="0" fontId="25" fillId="14" borderId="30" xfId="18" applyFont="1" applyFill="1" applyBorder="1" applyAlignment="1">
      <alignment horizontal="center" vertical="top" wrapText="1"/>
    </xf>
    <xf numFmtId="0" fontId="23" fillId="24" borderId="27" xfId="18" applyFont="1" applyFill="1" applyBorder="1" applyAlignment="1">
      <alignment horizontal="center" vertical="center" wrapText="1"/>
    </xf>
    <xf numFmtId="9" fontId="20" fillId="0" borderId="11" xfId="18" applyNumberFormat="1" applyFont="1" applyBorder="1" applyAlignment="1">
      <alignment horizontal="center" vertical="top" wrapText="1"/>
    </xf>
    <xf numFmtId="9" fontId="21" fillId="0" borderId="11" xfId="18" applyNumberFormat="1" applyFont="1" applyBorder="1" applyAlignment="1">
      <alignment horizontal="center" vertical="top" wrapText="1"/>
    </xf>
    <xf numFmtId="9" fontId="20" fillId="0" borderId="11" xfId="18" applyNumberFormat="1" applyFont="1" applyBorder="1" applyAlignment="1">
      <alignment horizontal="center" vertical="center" wrapText="1"/>
    </xf>
    <xf numFmtId="0" fontId="31" fillId="0" borderId="28" xfId="18" applyFont="1" applyBorder="1" applyAlignment="1">
      <alignment vertical="top" wrapText="1"/>
    </xf>
    <xf numFmtId="0" fontId="31" fillId="0" borderId="0" xfId="18" applyFont="1" applyBorder="1" applyAlignment="1">
      <alignment vertical="top" wrapText="1"/>
    </xf>
    <xf numFmtId="0" fontId="20" fillId="25" borderId="31" xfId="0" applyFont="1" applyFill="1" applyBorder="1" applyAlignment="1">
      <alignment horizontal="center" vertical="top" wrapText="1"/>
    </xf>
    <xf numFmtId="0" fontId="24" fillId="17" borderId="18" xfId="18" applyFont="1" applyFill="1" applyBorder="1" applyAlignment="1">
      <alignment horizontal="center" vertical="top" wrapText="1"/>
    </xf>
    <xf numFmtId="0" fontId="20" fillId="25" borderId="32" xfId="0" applyFont="1" applyFill="1" applyBorder="1" applyAlignment="1">
      <alignment horizontal="center" vertical="top" wrapText="1"/>
    </xf>
    <xf numFmtId="0" fontId="21" fillId="20" borderId="19" xfId="0" applyFont="1" applyFill="1" applyBorder="1" applyAlignment="1">
      <alignment horizontal="center" vertical="top" wrapText="1"/>
    </xf>
    <xf numFmtId="0" fontId="33" fillId="20" borderId="19" xfId="0" applyFont="1" applyFill="1" applyBorder="1" applyAlignment="1">
      <alignment horizontal="center" vertical="top" wrapText="1"/>
    </xf>
    <xf numFmtId="0" fontId="20" fillId="26" borderId="33" xfId="18" applyFont="1" applyFill="1" applyBorder="1" applyAlignment="1">
      <alignment horizontal="center" vertical="center" wrapText="1"/>
    </xf>
    <xf numFmtId="0" fontId="21" fillId="17" borderId="34" xfId="18" applyFont="1" applyFill="1" applyBorder="1" applyAlignment="1">
      <alignment horizontal="center" vertical="center" wrapText="1"/>
    </xf>
    <xf numFmtId="0" fontId="21" fillId="0" borderId="34" xfId="18" applyFont="1" applyBorder="1" applyAlignment="1">
      <alignment horizontal="center" vertical="center" wrapText="1"/>
    </xf>
    <xf numFmtId="0" fontId="21" fillId="0" borderId="35" xfId="18" applyFont="1" applyBorder="1" applyAlignment="1">
      <alignment horizontal="center" vertical="center" wrapText="1"/>
    </xf>
    <xf numFmtId="0" fontId="30" fillId="0" borderId="12" xfId="18" applyFont="1" applyBorder="1" applyAlignment="1">
      <alignment horizontal="left" vertical="top" wrapText="1"/>
    </xf>
    <xf numFmtId="0" fontId="24" fillId="0" borderId="12" xfId="18" applyFont="1" applyBorder="1" applyAlignment="1">
      <alignment horizontal="left" vertical="top" wrapText="1"/>
    </xf>
    <xf numFmtId="0" fontId="32" fillId="0" borderId="12" xfId="18" applyFont="1" applyBorder="1" applyAlignment="1">
      <alignment horizontal="left" vertical="top" wrapText="1"/>
    </xf>
    <xf numFmtId="0" fontId="34" fillId="0" borderId="12" xfId="18" applyFont="1" applyBorder="1" applyAlignment="1">
      <alignment horizontal="left" vertical="top" wrapText="1"/>
    </xf>
    <xf numFmtId="0" fontId="20" fillId="26" borderId="36" xfId="18" applyFont="1" applyFill="1" applyBorder="1" applyAlignment="1">
      <alignment horizontal="center" vertical="center" wrapText="1"/>
    </xf>
    <xf numFmtId="0" fontId="24" fillId="0" borderId="10" xfId="18" applyFont="1" applyBorder="1" applyAlignment="1">
      <alignment horizontal="center" vertical="top" textRotation="90" wrapText="1"/>
    </xf>
    <xf numFmtId="0" fontId="24" fillId="0" borderId="18" xfId="18" applyFont="1" applyBorder="1" applyAlignment="1">
      <alignment horizontal="center" vertical="top" textRotation="90" wrapText="1"/>
    </xf>
    <xf numFmtId="0" fontId="20" fillId="0" borderId="37" xfId="18" applyFont="1" applyBorder="1" applyAlignment="1">
      <alignment horizontal="center" vertical="top" wrapText="1"/>
    </xf>
    <xf numFmtId="0" fontId="23" fillId="20" borderId="0" xfId="18" applyFont="1" applyFill="1" applyBorder="1" applyAlignment="1">
      <alignment horizontal="center" vertical="center" wrapText="1"/>
    </xf>
    <xf numFmtId="9" fontId="18" fillId="20" borderId="0" xfId="18" applyNumberFormat="1" applyFont="1" applyFill="1" applyAlignment="1">
      <alignment horizontal="center" vertical="top" wrapText="1"/>
    </xf>
    <xf numFmtId="9" fontId="18" fillId="20" borderId="0" xfId="18" applyNumberFormat="1" applyFont="1" applyFill="1" applyBorder="1" applyAlignment="1">
      <alignment horizontal="center" vertical="top" wrapText="1"/>
    </xf>
    <xf numFmtId="9" fontId="39" fillId="0" borderId="11" xfId="18" applyNumberFormat="1" applyFont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top" wrapText="1"/>
    </xf>
    <xf numFmtId="0" fontId="18" fillId="17" borderId="11" xfId="18" applyFont="1" applyFill="1" applyBorder="1" applyAlignment="1">
      <alignment horizontal="center" vertical="center" textRotation="90" wrapText="1"/>
    </xf>
    <xf numFmtId="0" fontId="22" fillId="17" borderId="11" xfId="18" applyFont="1" applyFill="1" applyBorder="1" applyAlignment="1">
      <alignment horizontal="center" vertical="center" textRotation="90" wrapText="1"/>
    </xf>
    <xf numFmtId="0" fontId="30" fillId="0" borderId="11" xfId="18" applyFont="1" applyBorder="1" applyAlignment="1">
      <alignment horizontal="center" vertical="center" wrapText="1"/>
    </xf>
    <xf numFmtId="0" fontId="39" fillId="17" borderId="11" xfId="18" applyFont="1" applyFill="1" applyBorder="1" applyAlignment="1">
      <alignment horizontal="center" vertical="top" wrapText="1"/>
    </xf>
    <xf numFmtId="0" fontId="41" fillId="2" borderId="11" xfId="18" applyFont="1" applyFill="1" applyBorder="1" applyAlignment="1">
      <alignment horizontal="center" vertical="top" wrapText="1"/>
    </xf>
    <xf numFmtId="0" fontId="42" fillId="17" borderId="11" xfId="18" applyFont="1" applyFill="1" applyBorder="1" applyAlignment="1">
      <alignment horizontal="center" vertical="top" wrapText="1"/>
    </xf>
    <xf numFmtId="0" fontId="41" fillId="27" borderId="11" xfId="18" applyFont="1" applyFill="1" applyBorder="1" applyAlignment="1">
      <alignment horizontal="center" vertical="top" wrapText="1"/>
    </xf>
    <xf numFmtId="0" fontId="39" fillId="28" borderId="11" xfId="18" applyFont="1" applyFill="1" applyBorder="1" applyAlignment="1">
      <alignment horizontal="center" vertical="top" wrapText="1"/>
    </xf>
    <xf numFmtId="0" fontId="25" fillId="29" borderId="11" xfId="18" applyFont="1" applyFill="1" applyBorder="1" applyAlignment="1">
      <alignment horizontal="center" vertical="center" wrapText="1"/>
    </xf>
    <xf numFmtId="0" fontId="18" fillId="0" borderId="11" xfId="18" applyFont="1" applyBorder="1" applyAlignment="1">
      <alignment horizontal="center" vertical="top" wrapText="1"/>
    </xf>
    <xf numFmtId="0" fontId="44" fillId="29" borderId="11" xfId="18" applyFont="1" applyFill="1" applyBorder="1" applyAlignment="1">
      <alignment horizontal="center" vertical="center" wrapText="1"/>
    </xf>
    <xf numFmtId="0" fontId="43" fillId="30" borderId="11" xfId="0" applyFont="1" applyFill="1" applyBorder="1" applyAlignment="1">
      <alignment horizontal="center" vertical="center" wrapText="1"/>
    </xf>
    <xf numFmtId="0" fontId="43" fillId="31" borderId="11" xfId="18" applyFont="1" applyFill="1" applyBorder="1" applyAlignment="1">
      <alignment horizontal="center" vertical="center" wrapText="1"/>
    </xf>
    <xf numFmtId="0" fontId="43" fillId="32" borderId="11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45" fillId="34" borderId="11" xfId="18" applyFont="1" applyFill="1" applyBorder="1" applyAlignment="1">
      <alignment horizontal="center" vertical="center" wrapText="1"/>
    </xf>
    <xf numFmtId="0" fontId="45" fillId="33" borderId="11" xfId="18" applyFont="1" applyFill="1" applyBorder="1" applyAlignment="1">
      <alignment horizontal="center" vertical="center" wrapText="1"/>
    </xf>
    <xf numFmtId="0" fontId="47" fillId="2" borderId="11" xfId="18" applyFont="1" applyFill="1" applyBorder="1" applyAlignment="1">
      <alignment horizontal="center" vertical="top" wrapText="1"/>
    </xf>
    <xf numFmtId="0" fontId="48" fillId="29" borderId="11" xfId="18" applyFont="1" applyFill="1" applyBorder="1" applyAlignment="1">
      <alignment horizontal="center" vertical="center" wrapText="1"/>
    </xf>
    <xf numFmtId="9" fontId="49" fillId="0" borderId="11" xfId="18" applyNumberFormat="1" applyFont="1" applyBorder="1" applyAlignment="1">
      <alignment horizontal="center" vertical="center" wrapText="1"/>
    </xf>
    <xf numFmtId="0" fontId="40" fillId="35" borderId="11" xfId="0" applyFont="1" applyFill="1" applyBorder="1" applyAlignment="1">
      <alignment horizontal="center" vertical="top" wrapText="1"/>
    </xf>
    <xf numFmtId="0" fontId="18" fillId="0" borderId="0" xfId="18" applyFont="1" applyAlignment="1">
      <alignment horizontal="left" vertical="top"/>
    </xf>
    <xf numFmtId="0" fontId="18" fillId="0" borderId="0" xfId="18" applyFont="1" applyAlignment="1">
      <alignment horizontal="center" vertical="top"/>
    </xf>
    <xf numFmtId="0" fontId="18" fillId="0" borderId="0" xfId="18" applyFont="1" applyAlignment="1">
      <alignment vertical="top" wrapText="1"/>
    </xf>
    <xf numFmtId="0" fontId="40" fillId="2" borderId="11" xfId="18" applyFont="1" applyFill="1" applyBorder="1" applyAlignment="1">
      <alignment horizontal="center" vertical="top" wrapText="1"/>
    </xf>
    <xf numFmtId="0" fontId="40" fillId="32" borderId="11" xfId="0" applyFont="1" applyFill="1" applyBorder="1" applyAlignment="1">
      <alignment horizontal="center" vertical="center" wrapText="1"/>
    </xf>
    <xf numFmtId="0" fontId="39" fillId="36" borderId="11" xfId="18" applyFont="1" applyFill="1" applyBorder="1" applyAlignment="1">
      <alignment horizontal="center" vertical="top" wrapText="1"/>
    </xf>
    <xf numFmtId="0" fontId="39" fillId="37" borderId="11" xfId="18" applyFont="1" applyFill="1" applyBorder="1" applyAlignment="1">
      <alignment horizontal="center" vertical="top" wrapText="1"/>
    </xf>
    <xf numFmtId="0" fontId="18" fillId="37" borderId="11" xfId="18" applyFont="1" applyFill="1" applyBorder="1" applyAlignment="1">
      <alignment horizontal="center" vertical="center" textRotation="90" wrapText="1"/>
    </xf>
    <xf numFmtId="0" fontId="18" fillId="38" borderId="11" xfId="18" applyFont="1" applyFill="1" applyBorder="1" applyAlignment="1">
      <alignment horizontal="center" vertical="center" textRotation="90" wrapText="1"/>
    </xf>
    <xf numFmtId="0" fontId="18" fillId="35" borderId="11" xfId="18" applyFont="1" applyFill="1" applyBorder="1" applyAlignment="1">
      <alignment horizontal="center" vertical="top" wrapText="1"/>
    </xf>
    <xf numFmtId="0" fontId="39" fillId="35" borderId="11" xfId="18" applyFont="1" applyFill="1" applyBorder="1" applyAlignment="1">
      <alignment horizontal="center" vertical="top" wrapText="1"/>
    </xf>
    <xf numFmtId="49" fontId="50" fillId="39" borderId="11" xfId="18" applyNumberFormat="1" applyFont="1" applyFill="1" applyBorder="1" applyAlignment="1">
      <alignment horizontal="left" vertical="top" wrapText="1"/>
    </xf>
    <xf numFmtId="0" fontId="50" fillId="39" borderId="11" xfId="18" applyFont="1" applyFill="1" applyBorder="1" applyAlignment="1">
      <alignment horizontal="center" vertical="center" wrapText="1"/>
    </xf>
    <xf numFmtId="0" fontId="50" fillId="40" borderId="11" xfId="18" applyFont="1" applyFill="1" applyBorder="1" applyAlignment="1">
      <alignment horizontal="center" vertical="center" wrapText="1"/>
    </xf>
    <xf numFmtId="0" fontId="50" fillId="41" borderId="11" xfId="18" applyFont="1" applyFill="1" applyBorder="1" applyAlignment="1">
      <alignment horizontal="center" vertical="top" wrapText="1"/>
    </xf>
    <xf numFmtId="0" fontId="50" fillId="41" borderId="11" xfId="0" applyFont="1" applyFill="1" applyBorder="1" applyAlignment="1">
      <alignment horizontal="center" vertical="center" wrapText="1"/>
    </xf>
    <xf numFmtId="0" fontId="50" fillId="31" borderId="11" xfId="0" applyFont="1" applyFill="1" applyBorder="1" applyAlignment="1">
      <alignment horizontal="center" vertical="center" wrapText="1"/>
    </xf>
    <xf numFmtId="0" fontId="50" fillId="31" borderId="11" xfId="18" applyFont="1" applyFill="1" applyBorder="1" applyAlignment="1">
      <alignment horizontal="center" vertical="center" wrapText="1"/>
    </xf>
    <xf numFmtId="0" fontId="50" fillId="42" borderId="11" xfId="18" applyFont="1" applyFill="1" applyBorder="1" applyAlignment="1">
      <alignment horizontal="center" vertical="top" wrapText="1"/>
    </xf>
    <xf numFmtId="0" fontId="50" fillId="42" borderId="11" xfId="0" applyFont="1" applyFill="1" applyBorder="1" applyAlignment="1">
      <alignment horizontal="center" vertical="center" wrapText="1"/>
    </xf>
    <xf numFmtId="0" fontId="50" fillId="32" borderId="11" xfId="0" applyFont="1" applyFill="1" applyBorder="1" applyAlignment="1">
      <alignment horizontal="center" vertical="center" wrapText="1"/>
    </xf>
    <xf numFmtId="0" fontId="51" fillId="33" borderId="11" xfId="18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center" vertical="center" wrapText="1"/>
    </xf>
    <xf numFmtId="0" fontId="42" fillId="36" borderId="11" xfId="18" applyFont="1" applyFill="1" applyBorder="1" applyAlignment="1">
      <alignment horizontal="center" vertical="top" wrapText="1"/>
    </xf>
    <xf numFmtId="0" fontId="18" fillId="0" borderId="11" xfId="18" applyFont="1" applyBorder="1" applyAlignment="1">
      <alignment horizontal="center" vertical="center" wrapText="1"/>
    </xf>
    <xf numFmtId="0" fontId="18" fillId="0" borderId="0" xfId="18" applyFont="1" applyAlignment="1">
      <alignment horizontal="center" vertical="top" wrapText="1"/>
    </xf>
    <xf numFmtId="0" fontId="18" fillId="0" borderId="11" xfId="18" applyFont="1" applyBorder="1" applyAlignment="1">
      <alignment horizontal="center" vertical="top" wrapText="1"/>
    </xf>
    <xf numFmtId="0" fontId="18" fillId="0" borderId="0" xfId="18" applyFont="1" applyAlignment="1">
      <alignment horizontal="left" vertical="top" wrapText="1"/>
    </xf>
    <xf numFmtId="0" fontId="38" fillId="0" borderId="0" xfId="18" applyFont="1" applyAlignment="1">
      <alignment horizontal="left" vertical="center" wrapText="1"/>
    </xf>
    <xf numFmtId="49" fontId="20" fillId="0" borderId="0" xfId="18" applyNumberFormat="1" applyFont="1" applyBorder="1" applyAlignment="1">
      <alignment horizontal="center" vertical="top" wrapText="1"/>
    </xf>
    <xf numFmtId="49" fontId="43" fillId="0" borderId="0" xfId="18" applyNumberFormat="1" applyFont="1" applyBorder="1" applyAlignment="1">
      <alignment horizontal="center" vertical="top" wrapText="1"/>
    </xf>
    <xf numFmtId="49" fontId="52" fillId="0" borderId="0" xfId="18" applyNumberFormat="1" applyFont="1" applyBorder="1" applyAlignment="1">
      <alignment horizontal="center" vertical="top" wrapText="1"/>
    </xf>
    <xf numFmtId="49" fontId="18" fillId="0" borderId="11" xfId="18" applyNumberFormat="1" applyFont="1" applyBorder="1" applyAlignment="1">
      <alignment horizontal="center" vertical="center" wrapText="1"/>
    </xf>
    <xf numFmtId="0" fontId="22" fillId="0" borderId="11" xfId="18" applyFont="1" applyBorder="1" applyAlignment="1">
      <alignment horizontal="center" vertical="center" wrapText="1"/>
    </xf>
    <xf numFmtId="0" fontId="22" fillId="17" borderId="11" xfId="18" applyFont="1" applyFill="1" applyBorder="1" applyAlignment="1">
      <alignment horizontal="center" vertical="center" wrapText="1"/>
    </xf>
    <xf numFmtId="49" fontId="18" fillId="0" borderId="38" xfId="18" applyNumberFormat="1" applyFont="1" applyBorder="1" applyAlignment="1">
      <alignment horizontal="center" vertical="center" wrapText="1"/>
    </xf>
    <xf numFmtId="49" fontId="18" fillId="0" borderId="24" xfId="18" applyNumberFormat="1" applyFont="1" applyBorder="1" applyAlignment="1">
      <alignment horizontal="center" vertical="center" wrapText="1"/>
    </xf>
    <xf numFmtId="0" fontId="22" fillId="0" borderId="39" xfId="18" applyFont="1" applyBorder="1" applyAlignment="1">
      <alignment horizontal="center" vertical="center" wrapText="1"/>
    </xf>
    <xf numFmtId="0" fontId="22" fillId="0" borderId="40" xfId="18" applyFont="1" applyBorder="1" applyAlignment="1">
      <alignment horizontal="center" vertical="center" wrapText="1"/>
    </xf>
    <xf numFmtId="0" fontId="22" fillId="0" borderId="41" xfId="18" applyFont="1" applyBorder="1" applyAlignment="1">
      <alignment horizontal="center" vertical="center" wrapText="1"/>
    </xf>
    <xf numFmtId="0" fontId="22" fillId="17" borderId="42" xfId="18" applyFont="1" applyFill="1" applyBorder="1" applyAlignment="1">
      <alignment horizontal="center" vertical="center" wrapText="1"/>
    </xf>
    <xf numFmtId="0" fontId="22" fillId="17" borderId="43" xfId="18" applyFont="1" applyFill="1" applyBorder="1" applyAlignment="1">
      <alignment horizontal="center" vertical="center" wrapText="1"/>
    </xf>
    <xf numFmtId="0" fontId="24" fillId="0" borderId="10" xfId="18" applyFont="1" applyBorder="1" applyAlignment="1">
      <alignment horizontal="center" vertical="top" wrapText="1"/>
    </xf>
    <xf numFmtId="0" fontId="24" fillId="0" borderId="18" xfId="18" applyFont="1" applyBorder="1" applyAlignment="1">
      <alignment horizontal="center" vertical="top" wrapText="1"/>
    </xf>
    <xf numFmtId="0" fontId="20" fillId="0" borderId="39" xfId="18" applyFont="1" applyBorder="1" applyAlignment="1">
      <alignment horizontal="center" vertical="top" wrapText="1"/>
    </xf>
    <xf numFmtId="0" fontId="20" fillId="0" borderId="40" xfId="18" applyFont="1" applyBorder="1" applyAlignment="1">
      <alignment horizontal="center" vertical="top" wrapText="1"/>
    </xf>
    <xf numFmtId="0" fontId="20" fillId="0" borderId="45" xfId="18" applyFont="1" applyBorder="1" applyAlignment="1">
      <alignment horizontal="center" vertical="top" wrapText="1"/>
    </xf>
    <xf numFmtId="0" fontId="20" fillId="0" borderId="0" xfId="18" applyFont="1" applyBorder="1" applyAlignment="1">
      <alignment horizontal="center" vertical="top" wrapText="1"/>
    </xf>
    <xf numFmtId="0" fontId="24" fillId="0" borderId="17" xfId="18" applyFont="1" applyBorder="1" applyAlignment="1">
      <alignment horizontal="center" vertical="top" wrapText="1"/>
    </xf>
    <xf numFmtId="49" fontId="24" fillId="0" borderId="10" xfId="18" applyNumberFormat="1" applyFont="1" applyBorder="1" applyAlignment="1">
      <alignment horizontal="center" vertical="top" wrapText="1"/>
    </xf>
    <xf numFmtId="0" fontId="24" fillId="0" borderId="12" xfId="18" applyFont="1" applyBorder="1" applyAlignment="1">
      <alignment horizontal="center" vertical="top" wrapText="1"/>
    </xf>
    <xf numFmtId="0" fontId="24" fillId="0" borderId="46" xfId="18" applyFont="1" applyBorder="1" applyAlignment="1">
      <alignment horizontal="center" vertical="top" wrapText="1"/>
    </xf>
    <xf numFmtId="0" fontId="24" fillId="0" borderId="47" xfId="18" applyFont="1" applyBorder="1" applyAlignment="1">
      <alignment horizontal="center" vertical="top" wrapText="1"/>
    </xf>
    <xf numFmtId="0" fontId="24" fillId="0" borderId="15" xfId="18" applyFont="1" applyBorder="1" applyAlignment="1">
      <alignment horizontal="center" vertical="top" wrapText="1"/>
    </xf>
    <xf numFmtId="0" fontId="24" fillId="0" borderId="44" xfId="18" applyFont="1" applyBorder="1" applyAlignment="1">
      <alignment horizontal="center" vertical="top" wrapText="1"/>
    </xf>
    <xf numFmtId="0" fontId="30" fillId="0" borderId="10" xfId="18" applyFont="1" applyBorder="1" applyAlignment="1">
      <alignment horizontal="left" vertical="top" wrapText="1"/>
    </xf>
    <xf numFmtId="0" fontId="26" fillId="0" borderId="38" xfId="18" applyFont="1" applyBorder="1" applyAlignment="1">
      <alignment horizontal="center" vertical="top" wrapText="1"/>
    </xf>
    <xf numFmtId="0" fontId="26" fillId="0" borderId="24" xfId="18" applyFont="1" applyBorder="1" applyAlignment="1">
      <alignment horizontal="center" vertical="top" wrapText="1"/>
    </xf>
    <xf numFmtId="0" fontId="26" fillId="0" borderId="25" xfId="18" applyFont="1" applyBorder="1" applyAlignment="1">
      <alignment horizontal="center" vertical="top" wrapText="1"/>
    </xf>
    <xf numFmtId="0" fontId="18" fillId="0" borderId="30" xfId="18" applyFont="1" applyBorder="1" applyAlignment="1">
      <alignment horizontal="left" vertical="center" wrapText="1"/>
    </xf>
  </cellXfs>
  <cellStyles count="26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 2" xfId="18"/>
    <cellStyle name="Обычный 4" xfId="19"/>
    <cellStyle name="Плохой" xfId="20" builtinId="27" customBuiltin="1"/>
    <cellStyle name="Пояснение" xfId="21" builtinId="53" customBuiltin="1"/>
    <cellStyle name="Примечание" xfId="22" builtinId="10" customBuiltin="1"/>
    <cellStyle name="Связанная ячейка" xfId="23" builtinId="24" customBuiltin="1"/>
    <cellStyle name="Текст предупреждения" xfId="24" builtinId="11" customBuiltin="1"/>
    <cellStyle name="Хороший" xfId="25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66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E6E64C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28</xdr:row>
      <xdr:rowOff>57150</xdr:rowOff>
    </xdr:from>
    <xdr:to>
      <xdr:col>3</xdr:col>
      <xdr:colOff>295275</xdr:colOff>
      <xdr:row>29</xdr:row>
      <xdr:rowOff>323850</xdr:rowOff>
    </xdr:to>
    <xdr:pic>
      <xdr:nvPicPr>
        <xdr:cNvPr id="1026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0" y="9315450"/>
          <a:ext cx="96202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IF31"/>
  <sheetViews>
    <sheetView tabSelected="1" view="pageBreakPreview" topLeftCell="B8" zoomScaleSheetLayoutView="100" workbookViewId="0">
      <selection activeCell="Q25" sqref="Q25"/>
    </sheetView>
  </sheetViews>
  <sheetFormatPr defaultColWidth="10.42578125" defaultRowHeight="15.75" x14ac:dyDescent="0.25"/>
  <cols>
    <col min="1" max="1" width="32.28515625" style="1" customWidth="1"/>
    <col min="2" max="3" width="6.7109375" style="1" customWidth="1"/>
    <col min="4" max="5" width="6.7109375" style="2" customWidth="1"/>
    <col min="6" max="6" width="6.7109375" style="1" customWidth="1"/>
    <col min="7" max="8" width="6.7109375" style="1" hidden="1" customWidth="1"/>
    <col min="9" max="9" width="13.7109375" style="1" customWidth="1"/>
    <col min="10" max="10" width="12.28515625" style="1" hidden="1" customWidth="1"/>
    <col min="11" max="11" width="11.28515625" style="1" hidden="1" customWidth="1"/>
    <col min="12" max="12" width="10.42578125" style="1" hidden="1" customWidth="1"/>
    <col min="13" max="13" width="9.42578125" style="1" hidden="1" customWidth="1"/>
    <col min="14" max="14" width="10.42578125" style="1" hidden="1" customWidth="1"/>
    <col min="15" max="240" width="10.42578125" style="1" customWidth="1"/>
    <col min="241" max="16384" width="10.42578125" style="3"/>
  </cols>
  <sheetData>
    <row r="1" spans="1:14" ht="45" customHeight="1" x14ac:dyDescent="0.25">
      <c r="A1" s="148" t="s">
        <v>127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</row>
    <row r="2" spans="1:14" ht="29.25" customHeight="1" x14ac:dyDescent="0.25">
      <c r="A2" s="149" t="s">
        <v>129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</row>
    <row r="3" spans="1:14" ht="46.5" customHeight="1" x14ac:dyDescent="0.25">
      <c r="A3" s="151" t="s">
        <v>0</v>
      </c>
      <c r="B3" s="152" t="s">
        <v>128</v>
      </c>
      <c r="C3" s="152"/>
      <c r="D3" s="152"/>
      <c r="E3" s="152"/>
      <c r="F3" s="152"/>
      <c r="G3" s="152"/>
      <c r="H3" s="152"/>
      <c r="I3" s="152"/>
      <c r="J3" s="153" t="s">
        <v>100</v>
      </c>
      <c r="K3" s="143" t="s">
        <v>114</v>
      </c>
      <c r="L3" s="143"/>
      <c r="M3" s="145" t="s">
        <v>111</v>
      </c>
      <c r="N3" s="145" t="s">
        <v>112</v>
      </c>
    </row>
    <row r="4" spans="1:14" ht="105" customHeight="1" x14ac:dyDescent="0.25">
      <c r="A4" s="151"/>
      <c r="B4" s="98" t="s">
        <v>66</v>
      </c>
      <c r="C4" s="98" t="s">
        <v>67</v>
      </c>
      <c r="D4" s="98" t="s">
        <v>68</v>
      </c>
      <c r="E4" s="98" t="s">
        <v>98</v>
      </c>
      <c r="F4" s="127" t="s">
        <v>69</v>
      </c>
      <c r="G4" s="126" t="s">
        <v>2</v>
      </c>
      <c r="H4" s="126" t="s">
        <v>98</v>
      </c>
      <c r="I4" s="99" t="s">
        <v>72</v>
      </c>
      <c r="J4" s="153"/>
      <c r="K4" s="100" t="s">
        <v>113</v>
      </c>
      <c r="L4" s="1" t="s">
        <v>77</v>
      </c>
      <c r="M4" s="145"/>
      <c r="N4" s="145"/>
    </row>
    <row r="5" spans="1:14" ht="19.5" customHeight="1" x14ac:dyDescent="0.25">
      <c r="A5" s="130" t="s">
        <v>107</v>
      </c>
      <c r="B5" s="131">
        <f>B6+B7+B8+B9+B10+B11+B12+B13+B14+B15</f>
        <v>29</v>
      </c>
      <c r="C5" s="131">
        <f>C6+C7+C8+C9+C10+C11+C12+C13+C14+C15</f>
        <v>33</v>
      </c>
      <c r="D5" s="131">
        <f>D7+D8+D9+D10+D12+D13+D14+D15</f>
        <v>28</v>
      </c>
      <c r="E5" s="131">
        <f>E15</f>
        <v>7</v>
      </c>
      <c r="F5" s="131"/>
      <c r="G5" s="131"/>
      <c r="H5" s="131"/>
      <c r="I5" s="132">
        <f>SUM(I6:I15)</f>
        <v>103</v>
      </c>
      <c r="J5" s="109">
        <f>SUM(J6:J15)</f>
        <v>206</v>
      </c>
      <c r="K5" s="109">
        <f>SUM(K6:K15)</f>
        <v>177</v>
      </c>
      <c r="L5" s="109">
        <f>SUM(L6:L15)</f>
        <v>222</v>
      </c>
      <c r="M5" s="96">
        <f>J5/K5</f>
        <v>1.1638418079096045</v>
      </c>
      <c r="N5" s="96">
        <f>I5/L5</f>
        <v>0.46396396396396394</v>
      </c>
    </row>
    <row r="6" spans="1:14" ht="19.899999999999999" customHeight="1" x14ac:dyDescent="0.25">
      <c r="A6" s="128" t="s">
        <v>101</v>
      </c>
      <c r="B6" s="118">
        <v>3</v>
      </c>
      <c r="C6" s="118">
        <v>3</v>
      </c>
      <c r="D6" s="118">
        <v>3</v>
      </c>
      <c r="E6" s="118"/>
      <c r="F6" s="101"/>
      <c r="G6" s="101"/>
      <c r="H6" s="101"/>
      <c r="I6" s="122">
        <f>SUM(B6:H6)</f>
        <v>9</v>
      </c>
      <c r="J6" s="102">
        <v>11</v>
      </c>
      <c r="K6" s="108">
        <v>18</v>
      </c>
      <c r="L6" s="108">
        <v>21</v>
      </c>
      <c r="M6" s="96">
        <f>J6/K6</f>
        <v>0.61111111111111116</v>
      </c>
      <c r="N6" s="96">
        <f t="shared" ref="N6:N26" si="0">I6/L6</f>
        <v>0.42857142857142855</v>
      </c>
    </row>
    <row r="7" spans="1:14" ht="19.899999999999999" customHeight="1" x14ac:dyDescent="0.25">
      <c r="A7" s="128" t="s">
        <v>102</v>
      </c>
      <c r="B7" s="118">
        <v>3</v>
      </c>
      <c r="C7" s="118">
        <v>3</v>
      </c>
      <c r="D7" s="118">
        <v>3</v>
      </c>
      <c r="E7" s="118"/>
      <c r="F7" s="101"/>
      <c r="G7" s="101"/>
      <c r="H7" s="101"/>
      <c r="I7" s="122">
        <f t="shared" ref="I7:I15" si="1">SUM(B7:H7)</f>
        <v>9</v>
      </c>
      <c r="J7" s="102">
        <v>28</v>
      </c>
      <c r="K7" s="108">
        <v>17</v>
      </c>
      <c r="L7" s="108">
        <v>22</v>
      </c>
      <c r="M7" s="96">
        <f t="shared" ref="M7:M26" si="2">J7/K7</f>
        <v>1.6470588235294117</v>
      </c>
      <c r="N7" s="96">
        <f t="shared" si="0"/>
        <v>0.40909090909090912</v>
      </c>
    </row>
    <row r="8" spans="1:14" ht="19.899999999999999" customHeight="1" x14ac:dyDescent="0.25">
      <c r="A8" s="128" t="s">
        <v>110</v>
      </c>
      <c r="B8" s="118">
        <v>3</v>
      </c>
      <c r="C8" s="118">
        <v>3</v>
      </c>
      <c r="D8" s="118">
        <v>3</v>
      </c>
      <c r="E8" s="118"/>
      <c r="F8" s="101"/>
      <c r="G8" s="101"/>
      <c r="H8" s="101"/>
      <c r="I8" s="122">
        <f t="shared" si="1"/>
        <v>9</v>
      </c>
      <c r="J8" s="102">
        <v>18</v>
      </c>
      <c r="K8" s="108">
        <v>13</v>
      </c>
      <c r="L8" s="108">
        <v>15</v>
      </c>
      <c r="M8" s="96">
        <f t="shared" si="2"/>
        <v>1.3846153846153846</v>
      </c>
      <c r="N8" s="96">
        <f t="shared" si="0"/>
        <v>0.6</v>
      </c>
    </row>
    <row r="9" spans="1:14" ht="19.899999999999999" customHeight="1" x14ac:dyDescent="0.25">
      <c r="A9" s="128" t="s">
        <v>103</v>
      </c>
      <c r="B9" s="118">
        <v>3</v>
      </c>
      <c r="C9" s="118">
        <v>5</v>
      </c>
      <c r="D9" s="118">
        <v>8</v>
      </c>
      <c r="E9" s="118"/>
      <c r="F9" s="101"/>
      <c r="G9" s="101"/>
      <c r="H9" s="101"/>
      <c r="I9" s="122">
        <f t="shared" si="1"/>
        <v>16</v>
      </c>
      <c r="J9" s="102">
        <v>23</v>
      </c>
      <c r="K9" s="108">
        <v>22</v>
      </c>
      <c r="L9" s="108">
        <v>26</v>
      </c>
      <c r="M9" s="96">
        <f t="shared" si="2"/>
        <v>1.0454545454545454</v>
      </c>
      <c r="N9" s="96">
        <f t="shared" si="0"/>
        <v>0.61538461538461542</v>
      </c>
    </row>
    <row r="10" spans="1:14" ht="19.899999999999999" customHeight="1" x14ac:dyDescent="0.25">
      <c r="A10" s="128" t="s">
        <v>125</v>
      </c>
      <c r="B10" s="118">
        <v>5</v>
      </c>
      <c r="C10" s="118">
        <v>6</v>
      </c>
      <c r="D10" s="118">
        <v>5</v>
      </c>
      <c r="E10" s="118"/>
      <c r="F10" s="101"/>
      <c r="G10" s="101"/>
      <c r="H10" s="101"/>
      <c r="I10" s="122">
        <f t="shared" si="1"/>
        <v>16</v>
      </c>
      <c r="J10" s="102">
        <v>23</v>
      </c>
      <c r="K10" s="108">
        <v>21</v>
      </c>
      <c r="L10" s="108">
        <v>28</v>
      </c>
      <c r="M10" s="96">
        <f t="shared" si="2"/>
        <v>1.0952380952380953</v>
      </c>
      <c r="N10" s="96">
        <f t="shared" si="0"/>
        <v>0.5714285714285714</v>
      </c>
    </row>
    <row r="11" spans="1:14" ht="19.899999999999999" customHeight="1" x14ac:dyDescent="0.25">
      <c r="A11" s="128" t="s">
        <v>119</v>
      </c>
      <c r="B11" s="118">
        <v>3</v>
      </c>
      <c r="C11" s="118">
        <v>3</v>
      </c>
      <c r="D11" s="118">
        <v>3</v>
      </c>
      <c r="E11" s="118"/>
      <c r="F11" s="124"/>
      <c r="G11" s="101"/>
      <c r="H11" s="101"/>
      <c r="I11" s="122">
        <f t="shared" si="1"/>
        <v>9</v>
      </c>
      <c r="J11" s="102">
        <v>27</v>
      </c>
      <c r="K11" s="108">
        <v>24</v>
      </c>
      <c r="L11" s="108">
        <v>25</v>
      </c>
      <c r="M11" s="96">
        <f t="shared" si="2"/>
        <v>1.125</v>
      </c>
      <c r="N11" s="96">
        <f t="shared" si="0"/>
        <v>0.36</v>
      </c>
    </row>
    <row r="12" spans="1:14" ht="19.899999999999999" customHeight="1" x14ac:dyDescent="0.25">
      <c r="A12" s="128" t="s">
        <v>105</v>
      </c>
      <c r="B12" s="118">
        <v>3</v>
      </c>
      <c r="C12" s="118">
        <v>3</v>
      </c>
      <c r="D12" s="118">
        <v>3</v>
      </c>
      <c r="E12" s="118"/>
      <c r="F12" s="101"/>
      <c r="G12" s="101"/>
      <c r="H12" s="101"/>
      <c r="I12" s="122">
        <f t="shared" si="1"/>
        <v>9</v>
      </c>
      <c r="J12" s="102">
        <v>17</v>
      </c>
      <c r="K12" s="108">
        <v>17</v>
      </c>
      <c r="L12" s="108">
        <v>19</v>
      </c>
      <c r="M12" s="96">
        <f t="shared" si="2"/>
        <v>1</v>
      </c>
      <c r="N12" s="96">
        <f t="shared" si="0"/>
        <v>0.47368421052631576</v>
      </c>
    </row>
    <row r="13" spans="1:14" ht="19.899999999999999" customHeight="1" x14ac:dyDescent="0.25">
      <c r="A13" s="128" t="s">
        <v>104</v>
      </c>
      <c r="B13" s="118">
        <v>3</v>
      </c>
      <c r="C13" s="118">
        <v>4</v>
      </c>
      <c r="D13" s="118">
        <v>3</v>
      </c>
      <c r="E13" s="118"/>
      <c r="F13" s="101"/>
      <c r="G13" s="101"/>
      <c r="H13" s="101"/>
      <c r="I13" s="122">
        <f t="shared" si="1"/>
        <v>10</v>
      </c>
      <c r="J13" s="102">
        <v>16</v>
      </c>
      <c r="K13" s="108">
        <v>11</v>
      </c>
      <c r="L13" s="108">
        <v>15</v>
      </c>
      <c r="M13" s="96">
        <f t="shared" si="2"/>
        <v>1.4545454545454546</v>
      </c>
      <c r="N13" s="96">
        <f t="shared" si="0"/>
        <v>0.66666666666666663</v>
      </c>
    </row>
    <row r="14" spans="1:14" ht="19.899999999999999" customHeight="1" x14ac:dyDescent="0.25">
      <c r="A14" s="128" t="s">
        <v>106</v>
      </c>
      <c r="B14" s="118">
        <v>3</v>
      </c>
      <c r="C14" s="118">
        <v>3</v>
      </c>
      <c r="D14" s="118">
        <v>3</v>
      </c>
      <c r="E14" s="118"/>
      <c r="F14" s="101"/>
      <c r="G14" s="101"/>
      <c r="H14" s="101"/>
      <c r="I14" s="122">
        <f t="shared" si="1"/>
        <v>9</v>
      </c>
      <c r="J14" s="102">
        <v>24</v>
      </c>
      <c r="K14" s="108">
        <v>18</v>
      </c>
      <c r="L14" s="108">
        <v>24</v>
      </c>
      <c r="M14" s="96">
        <f t="shared" si="2"/>
        <v>1.3333333333333333</v>
      </c>
      <c r="N14" s="96">
        <f t="shared" si="0"/>
        <v>0.375</v>
      </c>
    </row>
    <row r="15" spans="1:14" ht="19.899999999999999" customHeight="1" x14ac:dyDescent="0.25">
      <c r="A15" s="129" t="s">
        <v>8</v>
      </c>
      <c r="B15" s="118"/>
      <c r="C15" s="124"/>
      <c r="D15" s="124"/>
      <c r="E15" s="124">
        <v>7</v>
      </c>
      <c r="F15" s="101"/>
      <c r="G15" s="125">
        <v>0</v>
      </c>
      <c r="H15" s="125">
        <v>0</v>
      </c>
      <c r="I15" s="122">
        <f t="shared" si="1"/>
        <v>7</v>
      </c>
      <c r="J15" s="115">
        <v>19</v>
      </c>
      <c r="K15" s="116">
        <v>16</v>
      </c>
      <c r="L15" s="116">
        <v>27</v>
      </c>
      <c r="M15" s="117">
        <f t="shared" si="2"/>
        <v>1.1875</v>
      </c>
      <c r="N15" s="117">
        <f t="shared" si="0"/>
        <v>0.25925925925925924</v>
      </c>
    </row>
    <row r="16" spans="1:14" ht="26.25" customHeight="1" x14ac:dyDescent="0.25">
      <c r="A16" s="133" t="s">
        <v>9</v>
      </c>
      <c r="B16" s="134">
        <f>B17+B20+B19+B21+B18</f>
        <v>13</v>
      </c>
      <c r="C16" s="134">
        <f>C17+C20+C19+C21+C18</f>
        <v>13</v>
      </c>
      <c r="D16" s="134">
        <f>D17+D20+D19+D21+D18</f>
        <v>12</v>
      </c>
      <c r="E16" s="134"/>
      <c r="F16" s="135">
        <f>F18+F19+F20</f>
        <v>4</v>
      </c>
      <c r="G16" s="136">
        <f>G17+G19+G20</f>
        <v>0</v>
      </c>
      <c r="H16" s="136">
        <f>H17+H19+H20</f>
        <v>0</v>
      </c>
      <c r="I16" s="136">
        <f>I17+I19+I20+I21+I18</f>
        <v>38</v>
      </c>
      <c r="J16" s="110" t="e">
        <f>J17+J19+J20+#REF!</f>
        <v>#REF!</v>
      </c>
      <c r="K16" s="110">
        <f>SUM(K17:K20)</f>
        <v>30</v>
      </c>
      <c r="L16" s="110">
        <f>L17+L19+L20</f>
        <v>40</v>
      </c>
      <c r="M16" s="96" t="e">
        <f t="shared" si="2"/>
        <v>#REF!</v>
      </c>
      <c r="N16" s="96">
        <f t="shared" si="0"/>
        <v>0.95</v>
      </c>
    </row>
    <row r="17" spans="1:14" ht="19.899999999999999" customHeight="1" x14ac:dyDescent="0.25">
      <c r="A17" s="128" t="s">
        <v>120</v>
      </c>
      <c r="B17" s="118">
        <v>3</v>
      </c>
      <c r="C17" s="118">
        <v>3</v>
      </c>
      <c r="D17" s="118">
        <v>3</v>
      </c>
      <c r="E17" s="118"/>
      <c r="F17" s="124" t="s">
        <v>126</v>
      </c>
      <c r="G17" s="101"/>
      <c r="H17" s="101"/>
      <c r="I17" s="102">
        <f>B17+C17+D17+G17</f>
        <v>9</v>
      </c>
      <c r="J17" s="102">
        <v>23</v>
      </c>
      <c r="K17" s="104">
        <v>24</v>
      </c>
      <c r="L17" s="105">
        <v>34</v>
      </c>
      <c r="M17" s="96">
        <f t="shared" si="2"/>
        <v>0.95833333333333337</v>
      </c>
      <c r="N17" s="96">
        <f t="shared" si="0"/>
        <v>0.26470588235294118</v>
      </c>
    </row>
    <row r="18" spans="1:14" ht="19.899999999999999" customHeight="1" x14ac:dyDescent="0.25">
      <c r="A18" s="128" t="s">
        <v>124</v>
      </c>
      <c r="B18" s="118">
        <v>4</v>
      </c>
      <c r="C18" s="118">
        <v>4</v>
      </c>
      <c r="D18" s="118">
        <v>3</v>
      </c>
      <c r="E18" s="118"/>
      <c r="F18" s="124">
        <v>4</v>
      </c>
      <c r="G18" s="101"/>
      <c r="H18" s="101"/>
      <c r="I18" s="102">
        <f>B18+C18+D18+G18</f>
        <v>11</v>
      </c>
      <c r="J18" s="102"/>
      <c r="K18" s="104"/>
      <c r="L18" s="105"/>
      <c r="M18" s="96"/>
      <c r="N18" s="96"/>
    </row>
    <row r="19" spans="1:14" ht="21.75" customHeight="1" x14ac:dyDescent="0.25">
      <c r="A19" s="128" t="s">
        <v>109</v>
      </c>
      <c r="B19" s="118"/>
      <c r="C19" s="118">
        <v>3</v>
      </c>
      <c r="D19" s="118">
        <v>3</v>
      </c>
      <c r="E19" s="118"/>
      <c r="F19" s="142"/>
      <c r="G19" s="103"/>
      <c r="H19" s="103"/>
      <c r="I19" s="102">
        <f>C19+D19+F19+G19</f>
        <v>6</v>
      </c>
      <c r="J19" s="102">
        <v>10</v>
      </c>
      <c r="K19" s="106">
        <v>0</v>
      </c>
      <c r="L19" s="106">
        <v>0</v>
      </c>
      <c r="M19" s="96"/>
      <c r="N19" s="96"/>
    </row>
    <row r="20" spans="1:14" ht="19.899999999999999" customHeight="1" x14ac:dyDescent="0.25">
      <c r="A20" s="128" t="s">
        <v>118</v>
      </c>
      <c r="B20" s="118">
        <v>3</v>
      </c>
      <c r="C20" s="118">
        <v>3</v>
      </c>
      <c r="D20" s="118">
        <v>3</v>
      </c>
      <c r="E20" s="118"/>
      <c r="F20" s="124"/>
      <c r="G20" s="101"/>
      <c r="H20" s="101"/>
      <c r="I20" s="102">
        <f>SUM(B20:G20)</f>
        <v>9</v>
      </c>
      <c r="J20" s="102">
        <v>4</v>
      </c>
      <c r="K20" s="106">
        <v>6</v>
      </c>
      <c r="L20" s="106">
        <v>6</v>
      </c>
      <c r="M20" s="96">
        <f t="shared" si="2"/>
        <v>0.66666666666666663</v>
      </c>
      <c r="N20" s="96">
        <f t="shared" si="0"/>
        <v>1.5</v>
      </c>
    </row>
    <row r="21" spans="1:14" ht="19.899999999999999" customHeight="1" x14ac:dyDescent="0.25">
      <c r="A21" s="128" t="s">
        <v>116</v>
      </c>
      <c r="B21" s="118">
        <v>3</v>
      </c>
      <c r="C21" s="118"/>
      <c r="D21" s="118"/>
      <c r="E21" s="118"/>
      <c r="F21" s="124"/>
      <c r="G21" s="101"/>
      <c r="H21" s="101"/>
      <c r="I21" s="102">
        <f>SUM(B21:G21)</f>
        <v>3</v>
      </c>
      <c r="J21" s="102"/>
      <c r="K21" s="106"/>
      <c r="L21" s="106"/>
      <c r="M21" s="96"/>
      <c r="N21" s="96"/>
    </row>
    <row r="22" spans="1:14" ht="28.5" customHeight="1" x14ac:dyDescent="0.25">
      <c r="A22" s="137" t="s">
        <v>13</v>
      </c>
      <c r="B22" s="138">
        <f>B23+B24+B25</f>
        <v>10</v>
      </c>
      <c r="C22" s="138">
        <f>C23+C24+C25</f>
        <v>11</v>
      </c>
      <c r="D22" s="138">
        <f>D23+D24+D25</f>
        <v>9</v>
      </c>
      <c r="E22" s="138"/>
      <c r="F22" s="139">
        <f>F23+F24+F20</f>
        <v>0</v>
      </c>
      <c r="G22" s="139">
        <f>G23+G24+G20</f>
        <v>0</v>
      </c>
      <c r="H22" s="139">
        <f>H23+H24+H20</f>
        <v>0</v>
      </c>
      <c r="I22" s="139">
        <f>B22+C22+D22</f>
        <v>30</v>
      </c>
      <c r="J22" s="111">
        <f>J23+J24+J25</f>
        <v>33</v>
      </c>
      <c r="K22" s="111">
        <f>SUM(K23:K25)</f>
        <v>37</v>
      </c>
      <c r="L22" s="111">
        <f>L23+L24+L20</f>
        <v>34</v>
      </c>
      <c r="M22" s="96">
        <f t="shared" si="2"/>
        <v>0.89189189189189189</v>
      </c>
      <c r="N22" s="96">
        <f t="shared" si="0"/>
        <v>0.88235294117647056</v>
      </c>
    </row>
    <row r="23" spans="1:14" ht="19.899999999999999" customHeight="1" x14ac:dyDescent="0.25">
      <c r="A23" s="128" t="s">
        <v>115</v>
      </c>
      <c r="B23" s="97">
        <v>3</v>
      </c>
      <c r="C23" s="97">
        <v>3</v>
      </c>
      <c r="D23" s="97">
        <v>3</v>
      </c>
      <c r="E23" s="97"/>
      <c r="F23" s="101"/>
      <c r="G23" s="101"/>
      <c r="H23" s="101"/>
      <c r="I23" s="123">
        <f>B23+C23+D23</f>
        <v>9</v>
      </c>
      <c r="J23" s="102">
        <v>13</v>
      </c>
      <c r="K23" s="106">
        <v>9</v>
      </c>
      <c r="L23" s="106">
        <v>14</v>
      </c>
      <c r="M23" s="96">
        <f t="shared" si="2"/>
        <v>1.4444444444444444</v>
      </c>
      <c r="N23" s="96">
        <f t="shared" si="0"/>
        <v>0.6428571428571429</v>
      </c>
    </row>
    <row r="24" spans="1:14" ht="19.899999999999999" customHeight="1" x14ac:dyDescent="0.25">
      <c r="A24" s="128" t="s">
        <v>121</v>
      </c>
      <c r="B24" s="118">
        <v>4</v>
      </c>
      <c r="C24" s="118">
        <v>5</v>
      </c>
      <c r="D24" s="118">
        <v>3</v>
      </c>
      <c r="E24" s="118"/>
      <c r="F24" s="101"/>
      <c r="G24" s="101"/>
      <c r="H24" s="101"/>
      <c r="I24" s="123">
        <f>B24+C24+D24</f>
        <v>12</v>
      </c>
      <c r="J24" s="102">
        <v>9</v>
      </c>
      <c r="K24" s="106">
        <v>9</v>
      </c>
      <c r="L24" s="106">
        <v>14</v>
      </c>
      <c r="M24" s="96">
        <f t="shared" si="2"/>
        <v>1</v>
      </c>
      <c r="N24" s="96">
        <f t="shared" si="0"/>
        <v>0.8571428571428571</v>
      </c>
    </row>
    <row r="25" spans="1:14" ht="19.899999999999999" customHeight="1" x14ac:dyDescent="0.25">
      <c r="A25" s="107" t="s">
        <v>108</v>
      </c>
      <c r="B25" s="97">
        <v>3</v>
      </c>
      <c r="C25" s="97">
        <v>3</v>
      </c>
      <c r="D25" s="97">
        <v>3</v>
      </c>
      <c r="E25" s="97"/>
      <c r="F25" s="101"/>
      <c r="G25" s="101"/>
      <c r="H25" s="101"/>
      <c r="I25" s="123">
        <f>B25+C25+D25</f>
        <v>9</v>
      </c>
      <c r="J25" s="102">
        <v>11</v>
      </c>
      <c r="K25" s="106">
        <v>19</v>
      </c>
      <c r="L25" s="106">
        <v>19</v>
      </c>
      <c r="M25" s="96">
        <v>0</v>
      </c>
      <c r="N25" s="96">
        <v>0</v>
      </c>
    </row>
    <row r="26" spans="1:14" ht="34.5" customHeight="1" x14ac:dyDescent="0.25">
      <c r="A26" s="140" t="s">
        <v>130</v>
      </c>
      <c r="B26" s="141">
        <f t="shared" ref="B26:L26" si="3">B5+B16+B22</f>
        <v>52</v>
      </c>
      <c r="C26" s="141">
        <f t="shared" si="3"/>
        <v>57</v>
      </c>
      <c r="D26" s="141">
        <f t="shared" si="3"/>
        <v>49</v>
      </c>
      <c r="E26" s="141">
        <f>E15</f>
        <v>7</v>
      </c>
      <c r="F26" s="141">
        <f>F5+F16+F22</f>
        <v>4</v>
      </c>
      <c r="G26" s="141">
        <f t="shared" si="3"/>
        <v>0</v>
      </c>
      <c r="H26" s="141">
        <f t="shared" si="3"/>
        <v>0</v>
      </c>
      <c r="I26" s="141">
        <f t="shared" si="3"/>
        <v>171</v>
      </c>
      <c r="J26" s="112" t="e">
        <f t="shared" si="3"/>
        <v>#REF!</v>
      </c>
      <c r="K26" s="113">
        <f t="shared" si="3"/>
        <v>244</v>
      </c>
      <c r="L26" s="114">
        <f t="shared" si="3"/>
        <v>296</v>
      </c>
      <c r="M26" s="96" t="e">
        <f t="shared" si="2"/>
        <v>#REF!</v>
      </c>
      <c r="N26" s="96">
        <f t="shared" si="0"/>
        <v>0.57770270270270274</v>
      </c>
    </row>
    <row r="27" spans="1:14" ht="14.25" customHeight="1" x14ac:dyDescent="0.25">
      <c r="A27" s="27"/>
      <c r="B27" s="28"/>
      <c r="C27" s="28"/>
      <c r="D27" s="28"/>
      <c r="E27" s="28"/>
      <c r="F27" s="28"/>
      <c r="G27" s="29"/>
      <c r="H27" s="29" t="s">
        <v>117</v>
      </c>
      <c r="I27" s="24">
        <f>I26*8</f>
        <v>1368</v>
      </c>
      <c r="J27" s="93"/>
      <c r="K27" s="94"/>
      <c r="L27" s="95"/>
    </row>
    <row r="28" spans="1:14" s="14" customFormat="1" ht="27" customHeight="1" x14ac:dyDescent="0.25">
      <c r="A28" s="147" t="s">
        <v>122</v>
      </c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</row>
    <row r="29" spans="1:14" s="14" customFormat="1" ht="30.75" customHeight="1" x14ac:dyDescent="0.25"/>
    <row r="30" spans="1:14" ht="28.5" customHeight="1" x14ac:dyDescent="0.25">
      <c r="A30" s="146" t="s">
        <v>123</v>
      </c>
      <c r="B30" s="146"/>
      <c r="C30" s="146"/>
      <c r="D30" s="1"/>
      <c r="E30" s="1"/>
      <c r="G30" s="144" t="s">
        <v>99</v>
      </c>
      <c r="H30" s="144"/>
      <c r="I30" s="144"/>
      <c r="J30" s="121"/>
    </row>
    <row r="31" spans="1:14" ht="33" customHeight="1" x14ac:dyDescent="0.25">
      <c r="A31" s="119"/>
      <c r="B31" s="120"/>
      <c r="D31" s="1"/>
      <c r="E31" s="1"/>
      <c r="I31" s="119"/>
    </row>
  </sheetData>
  <mergeCells count="11">
    <mergeCell ref="A1:M1"/>
    <mergeCell ref="A2:M2"/>
    <mergeCell ref="A3:A4"/>
    <mergeCell ref="B3:I3"/>
    <mergeCell ref="J3:J4"/>
    <mergeCell ref="K3:L3"/>
    <mergeCell ref="G30:I30"/>
    <mergeCell ref="M3:M4"/>
    <mergeCell ref="A30:C30"/>
    <mergeCell ref="N3:N4"/>
    <mergeCell ref="A28:L28"/>
  </mergeCells>
  <phoneticPr fontId="37" type="noConversion"/>
  <pageMargins left="0.55118110236220474" right="0.19685039370078741" top="0.51181102362204722" bottom="0.19685039370078741" header="0.31496062992125984" footer="0.51181102362204722"/>
  <pageSetup paperSize="9" firstPageNumber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Y28"/>
  <sheetViews>
    <sheetView view="pageBreakPreview" topLeftCell="A7" zoomScale="75" zoomScaleSheetLayoutView="75" workbookViewId="0">
      <selection activeCell="K24" sqref="K24"/>
    </sheetView>
  </sheetViews>
  <sheetFormatPr defaultColWidth="10.42578125" defaultRowHeight="15.75" x14ac:dyDescent="0.25"/>
  <cols>
    <col min="1" max="1" width="23.140625" style="1" customWidth="1"/>
    <col min="2" max="3" width="6.7109375" style="1" customWidth="1"/>
    <col min="4" max="4" width="6.7109375" style="2" customWidth="1"/>
    <col min="5" max="8" width="6.7109375" style="1" customWidth="1"/>
    <col min="9" max="9" width="7.85546875" style="1" customWidth="1"/>
    <col min="10" max="10" width="10.7109375" style="1" customWidth="1"/>
    <col min="11" max="11" width="19.28515625" style="1" customWidth="1"/>
    <col min="12" max="12" width="12.140625" style="1" customWidth="1"/>
    <col min="13" max="233" width="10.42578125" style="1" customWidth="1"/>
    <col min="234" max="16384" width="10.42578125" style="3"/>
  </cols>
  <sheetData>
    <row r="1" spans="1:12" ht="21.95" customHeight="1" x14ac:dyDescent="0.25">
      <c r="A1" s="148" t="s">
        <v>83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</row>
    <row r="2" spans="1:12" ht="21.95" customHeight="1" thickBot="1" x14ac:dyDescent="0.3">
      <c r="A2" s="148"/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</row>
    <row r="3" spans="1:12" ht="39" customHeight="1" x14ac:dyDescent="0.25">
      <c r="A3" s="154" t="s">
        <v>0</v>
      </c>
      <c r="B3" s="156" t="s">
        <v>85</v>
      </c>
      <c r="C3" s="157"/>
      <c r="D3" s="157"/>
      <c r="E3" s="157"/>
      <c r="F3" s="157"/>
      <c r="G3" s="157"/>
      <c r="H3" s="157"/>
      <c r="I3" s="158"/>
      <c r="J3" s="159" t="s">
        <v>84</v>
      </c>
      <c r="K3" s="62" t="s">
        <v>76</v>
      </c>
      <c r="L3" s="145" t="s">
        <v>78</v>
      </c>
    </row>
    <row r="4" spans="1:12" ht="105" customHeight="1" x14ac:dyDescent="0.25">
      <c r="A4" s="155"/>
      <c r="B4" s="34" t="s">
        <v>66</v>
      </c>
      <c r="C4" s="32" t="s">
        <v>67</v>
      </c>
      <c r="D4" s="32" t="s">
        <v>68</v>
      </c>
      <c r="E4" s="32" t="s">
        <v>69</v>
      </c>
      <c r="F4" s="32" t="s">
        <v>1</v>
      </c>
      <c r="G4" s="32" t="s">
        <v>2</v>
      </c>
      <c r="H4" s="32" t="s">
        <v>65</v>
      </c>
      <c r="I4" s="33" t="s">
        <v>72</v>
      </c>
      <c r="J4" s="160"/>
      <c r="K4" s="63" t="s">
        <v>77</v>
      </c>
      <c r="L4" s="145"/>
    </row>
    <row r="5" spans="1:12" ht="18.95" customHeight="1" x14ac:dyDescent="0.25">
      <c r="A5" s="51" t="s">
        <v>3</v>
      </c>
      <c r="B5" s="35">
        <f t="shared" ref="B5:J5" si="0">B6+B7+B8+B9+B10+B11+B12+B13+B14+B15+B16</f>
        <v>0</v>
      </c>
      <c r="C5" s="4">
        <f t="shared" si="0"/>
        <v>0</v>
      </c>
      <c r="D5" s="5">
        <f t="shared" si="0"/>
        <v>0</v>
      </c>
      <c r="E5" s="5">
        <f t="shared" si="0"/>
        <v>0</v>
      </c>
      <c r="F5" s="5">
        <f t="shared" si="0"/>
        <v>0</v>
      </c>
      <c r="G5" s="5">
        <f t="shared" si="0"/>
        <v>0</v>
      </c>
      <c r="H5" s="5">
        <f t="shared" si="0"/>
        <v>0</v>
      </c>
      <c r="I5" s="5">
        <f t="shared" si="0"/>
        <v>0</v>
      </c>
      <c r="J5" s="36">
        <f t="shared" si="0"/>
        <v>0</v>
      </c>
      <c r="K5" s="64">
        <f>SUM(K6:K15)</f>
        <v>0</v>
      </c>
      <c r="L5" s="71" t="e">
        <f t="shared" ref="L5:L11" si="1">I5/K5</f>
        <v>#DIV/0!</v>
      </c>
    </row>
    <row r="6" spans="1:12" ht="19.899999999999999" customHeight="1" x14ac:dyDescent="0.25">
      <c r="A6" s="6" t="s">
        <v>92</v>
      </c>
      <c r="B6" s="19"/>
      <c r="C6" s="19"/>
      <c r="D6" s="61"/>
      <c r="E6" s="7"/>
      <c r="F6" s="7"/>
      <c r="G6" s="7"/>
      <c r="H6" s="7"/>
      <c r="I6" s="22">
        <f t="shared" ref="I6:I15" si="2">B6+C6+D6+E6+F6+G6</f>
        <v>0</v>
      </c>
      <c r="J6" s="37"/>
      <c r="K6" s="65"/>
      <c r="L6" s="72" t="e">
        <f t="shared" si="1"/>
        <v>#DIV/0!</v>
      </c>
    </row>
    <row r="7" spans="1:12" ht="19.899999999999999" customHeight="1" x14ac:dyDescent="0.25">
      <c r="A7" s="6" t="s">
        <v>93</v>
      </c>
      <c r="B7" s="19"/>
      <c r="C7" s="19"/>
      <c r="D7" s="61"/>
      <c r="E7" s="7"/>
      <c r="F7" s="7"/>
      <c r="G7" s="7"/>
      <c r="H7" s="7"/>
      <c r="I7" s="22">
        <f t="shared" si="2"/>
        <v>0</v>
      </c>
      <c r="J7" s="37"/>
      <c r="K7" s="66"/>
      <c r="L7" s="72" t="e">
        <f t="shared" si="1"/>
        <v>#DIV/0!</v>
      </c>
    </row>
    <row r="8" spans="1:12" ht="19.899999999999999" customHeight="1" x14ac:dyDescent="0.25">
      <c r="A8" s="6" t="s">
        <v>94</v>
      </c>
      <c r="B8" s="19"/>
      <c r="C8" s="19"/>
      <c r="D8" s="61"/>
      <c r="E8" s="7"/>
      <c r="F8" s="7"/>
      <c r="G8" s="7"/>
      <c r="H8" s="7"/>
      <c r="I8" s="22">
        <f t="shared" si="2"/>
        <v>0</v>
      </c>
      <c r="J8" s="37"/>
      <c r="K8" s="66"/>
      <c r="L8" s="72" t="e">
        <f t="shared" si="1"/>
        <v>#DIV/0!</v>
      </c>
    </row>
    <row r="9" spans="1:12" ht="19.899999999999999" customHeight="1" x14ac:dyDescent="0.25">
      <c r="A9" s="6" t="s">
        <v>4</v>
      </c>
      <c r="B9" s="19"/>
      <c r="C9" s="19"/>
      <c r="D9" s="61"/>
      <c r="E9" s="7"/>
      <c r="F9" s="7"/>
      <c r="G9" s="7"/>
      <c r="H9" s="7"/>
      <c r="I9" s="22">
        <f t="shared" si="2"/>
        <v>0</v>
      </c>
      <c r="J9" s="37"/>
      <c r="K9" s="66"/>
      <c r="L9" s="72" t="e">
        <f t="shared" si="1"/>
        <v>#DIV/0!</v>
      </c>
    </row>
    <row r="10" spans="1:12" ht="19.899999999999999" customHeight="1" x14ac:dyDescent="0.25">
      <c r="A10" s="6" t="s">
        <v>5</v>
      </c>
      <c r="B10" s="19"/>
      <c r="C10" s="19"/>
      <c r="D10" s="61"/>
      <c r="E10" s="7"/>
      <c r="F10" s="7"/>
      <c r="G10" s="7"/>
      <c r="H10" s="7"/>
      <c r="I10" s="23">
        <f t="shared" si="2"/>
        <v>0</v>
      </c>
      <c r="J10" s="37"/>
      <c r="K10" s="66"/>
      <c r="L10" s="72" t="e">
        <f t="shared" si="1"/>
        <v>#DIV/0!</v>
      </c>
    </row>
    <row r="11" spans="1:12" ht="19.899999999999999" customHeight="1" x14ac:dyDescent="0.25">
      <c r="A11" s="6" t="s">
        <v>95</v>
      </c>
      <c r="B11" s="19"/>
      <c r="C11" s="19"/>
      <c r="D11" s="61"/>
      <c r="E11" s="7"/>
      <c r="F11" s="7"/>
      <c r="G11" s="7"/>
      <c r="H11" s="7"/>
      <c r="I11" s="22">
        <f t="shared" si="2"/>
        <v>0</v>
      </c>
      <c r="J11" s="37"/>
      <c r="K11" s="66"/>
      <c r="L11" s="72" t="e">
        <f t="shared" si="1"/>
        <v>#DIV/0!</v>
      </c>
    </row>
    <row r="12" spans="1:12" ht="19.899999999999999" customHeight="1" x14ac:dyDescent="0.25">
      <c r="A12" s="6" t="s">
        <v>96</v>
      </c>
      <c r="B12" s="19"/>
      <c r="C12" s="19"/>
      <c r="D12" s="61"/>
      <c r="E12" s="7"/>
      <c r="F12" s="7"/>
      <c r="G12" s="7"/>
      <c r="H12" s="7"/>
      <c r="I12" s="22">
        <f t="shared" si="2"/>
        <v>0</v>
      </c>
      <c r="J12" s="37"/>
      <c r="K12" s="66"/>
      <c r="L12" s="72"/>
    </row>
    <row r="13" spans="1:12" ht="19.899999999999999" customHeight="1" x14ac:dyDescent="0.25">
      <c r="A13" s="6" t="s">
        <v>6</v>
      </c>
      <c r="B13" s="20"/>
      <c r="C13" s="20"/>
      <c r="D13" s="61"/>
      <c r="E13" s="8"/>
      <c r="F13" s="8"/>
      <c r="G13" s="8"/>
      <c r="H13" s="8"/>
      <c r="I13" s="22">
        <f t="shared" si="2"/>
        <v>0</v>
      </c>
      <c r="J13" s="37"/>
      <c r="K13" s="66"/>
      <c r="L13" s="72" t="e">
        <f>I13/K13</f>
        <v>#DIV/0!</v>
      </c>
    </row>
    <row r="14" spans="1:12" ht="19.899999999999999" customHeight="1" x14ac:dyDescent="0.25">
      <c r="A14" s="6" t="s">
        <v>97</v>
      </c>
      <c r="B14" s="19"/>
      <c r="C14" s="19"/>
      <c r="D14" s="61"/>
      <c r="E14" s="7"/>
      <c r="F14" s="7"/>
      <c r="G14" s="7"/>
      <c r="H14" s="7"/>
      <c r="I14" s="22">
        <f t="shared" si="2"/>
        <v>0</v>
      </c>
      <c r="J14" s="37"/>
      <c r="K14" s="66"/>
      <c r="L14" s="72" t="e">
        <f>I14/K14</f>
        <v>#DIV/0!</v>
      </c>
    </row>
    <row r="15" spans="1:12" ht="19.899999999999999" customHeight="1" x14ac:dyDescent="0.25">
      <c r="A15" s="6" t="s">
        <v>7</v>
      </c>
      <c r="B15" s="19"/>
      <c r="C15" s="19"/>
      <c r="D15" s="61"/>
      <c r="E15" s="7"/>
      <c r="F15" s="7"/>
      <c r="G15" s="7"/>
      <c r="H15" s="7"/>
      <c r="I15" s="22">
        <f t="shared" si="2"/>
        <v>0</v>
      </c>
      <c r="J15" s="37"/>
      <c r="K15" s="66"/>
      <c r="L15" s="72" t="e">
        <f>I15/K15</f>
        <v>#DIV/0!</v>
      </c>
    </row>
    <row r="16" spans="1:12" ht="19.899999999999999" customHeight="1" x14ac:dyDescent="0.25">
      <c r="A16" s="52" t="s">
        <v>8</v>
      </c>
      <c r="B16" s="38"/>
      <c r="C16" s="7"/>
      <c r="D16" s="7"/>
      <c r="E16" s="7"/>
      <c r="F16" s="7"/>
      <c r="G16" s="7"/>
      <c r="H16" s="7"/>
      <c r="I16" s="23">
        <f>F16+G16+H16</f>
        <v>0</v>
      </c>
      <c r="J16" s="39"/>
      <c r="K16" s="66"/>
      <c r="L16" s="71"/>
    </row>
    <row r="17" spans="1:12" ht="19.899999999999999" customHeight="1" x14ac:dyDescent="0.25">
      <c r="A17" s="53" t="s">
        <v>9</v>
      </c>
      <c r="B17" s="40">
        <f t="shared" ref="B17:G17" si="3">B18+B19+B20</f>
        <v>0</v>
      </c>
      <c r="C17" s="9">
        <f t="shared" si="3"/>
        <v>0</v>
      </c>
      <c r="D17" s="9">
        <f t="shared" si="3"/>
        <v>0</v>
      </c>
      <c r="E17" s="9">
        <f t="shared" si="3"/>
        <v>0</v>
      </c>
      <c r="F17" s="9">
        <f t="shared" si="3"/>
        <v>0</v>
      </c>
      <c r="G17" s="10">
        <f t="shared" si="3"/>
        <v>0</v>
      </c>
      <c r="H17" s="10"/>
      <c r="I17" s="10">
        <f>I18+I19+I20</f>
        <v>0</v>
      </c>
      <c r="J17" s="41">
        <f>J18+J19+J20</f>
        <v>0</v>
      </c>
      <c r="K17" s="67">
        <f>K19+K20+K18</f>
        <v>0</v>
      </c>
      <c r="L17" s="71" t="e">
        <f t="shared" ref="L17:L25" si="4">I17/K17</f>
        <v>#DIV/0!</v>
      </c>
    </row>
    <row r="18" spans="1:12" ht="19.899999999999999" customHeight="1" x14ac:dyDescent="0.25">
      <c r="A18" s="52" t="s">
        <v>10</v>
      </c>
      <c r="B18" s="19"/>
      <c r="C18" s="19"/>
      <c r="D18" s="61"/>
      <c r="E18" s="7"/>
      <c r="F18" s="7"/>
      <c r="G18" s="7"/>
      <c r="H18" s="7"/>
      <c r="I18" s="22">
        <f>B18+C18+D18+E18+F18+G18</f>
        <v>0</v>
      </c>
      <c r="J18" s="42"/>
      <c r="K18" s="66"/>
      <c r="L18" s="72" t="e">
        <f t="shared" si="4"/>
        <v>#DIV/0!</v>
      </c>
    </row>
    <row r="19" spans="1:12" ht="19.899999999999999" customHeight="1" x14ac:dyDescent="0.25">
      <c r="A19" s="52" t="s">
        <v>11</v>
      </c>
      <c r="B19" s="20"/>
      <c r="C19" s="20"/>
      <c r="D19" s="61"/>
      <c r="E19" s="8"/>
      <c r="F19" s="8"/>
      <c r="G19" s="8"/>
      <c r="H19" s="8"/>
      <c r="I19" s="22">
        <f>B19+C19+D19+E19+F19+G19</f>
        <v>0</v>
      </c>
      <c r="J19" s="42"/>
      <c r="K19" s="66"/>
      <c r="L19" s="72" t="e">
        <f t="shared" si="4"/>
        <v>#DIV/0!</v>
      </c>
    </row>
    <row r="20" spans="1:12" ht="19.899999999999999" customHeight="1" x14ac:dyDescent="0.25">
      <c r="A20" s="52" t="s">
        <v>12</v>
      </c>
      <c r="B20" s="19"/>
      <c r="C20" s="19"/>
      <c r="D20" s="61"/>
      <c r="E20" s="7"/>
      <c r="F20" s="7"/>
      <c r="G20" s="7"/>
      <c r="H20" s="7"/>
      <c r="I20" s="22">
        <f>B20+C20+D20+E20+F20+G20</f>
        <v>0</v>
      </c>
      <c r="J20" s="42"/>
      <c r="K20" s="66"/>
      <c r="L20" s="72" t="e">
        <f t="shared" si="4"/>
        <v>#DIV/0!</v>
      </c>
    </row>
    <row r="21" spans="1:12" ht="19.899999999999999" customHeight="1" x14ac:dyDescent="0.25">
      <c r="A21" s="54" t="s">
        <v>13</v>
      </c>
      <c r="B21" s="43">
        <f t="shared" ref="B21:G21" si="5">B22+B23+B24</f>
        <v>0</v>
      </c>
      <c r="C21" s="11">
        <f t="shared" si="5"/>
        <v>0</v>
      </c>
      <c r="D21" s="11">
        <f t="shared" si="5"/>
        <v>0</v>
      </c>
      <c r="E21" s="11">
        <f t="shared" si="5"/>
        <v>0</v>
      </c>
      <c r="F21" s="11">
        <f t="shared" si="5"/>
        <v>0</v>
      </c>
      <c r="G21" s="12">
        <f t="shared" si="5"/>
        <v>0</v>
      </c>
      <c r="H21" s="12"/>
      <c r="I21" s="12">
        <f>I22+I23+I24</f>
        <v>0</v>
      </c>
      <c r="J21" s="44">
        <f>J22+J23+J24</f>
        <v>0</v>
      </c>
      <c r="K21" s="68">
        <f>K22+K23+K24</f>
        <v>0</v>
      </c>
      <c r="L21" s="71" t="e">
        <f t="shared" si="4"/>
        <v>#DIV/0!</v>
      </c>
    </row>
    <row r="22" spans="1:12" ht="19.899999999999999" customHeight="1" x14ac:dyDescent="0.25">
      <c r="A22" s="52" t="s">
        <v>75</v>
      </c>
      <c r="B22" s="19"/>
      <c r="C22" s="19"/>
      <c r="D22" s="19"/>
      <c r="E22" s="7"/>
      <c r="F22" s="7"/>
      <c r="G22" s="7"/>
      <c r="H22" s="7"/>
      <c r="I22" s="22">
        <f>B22+C22+D22+E22+F22+G22</f>
        <v>0</v>
      </c>
      <c r="J22" s="42"/>
      <c r="K22" s="66"/>
      <c r="L22" s="72" t="e">
        <f t="shared" si="4"/>
        <v>#DIV/0!</v>
      </c>
    </row>
    <row r="23" spans="1:12" ht="19.899999999999999" customHeight="1" x14ac:dyDescent="0.25">
      <c r="A23" s="52" t="s">
        <v>14</v>
      </c>
      <c r="B23" s="19"/>
      <c r="C23" s="19"/>
      <c r="D23" s="19"/>
      <c r="E23" s="7"/>
      <c r="F23" s="7"/>
      <c r="G23" s="7"/>
      <c r="H23" s="7"/>
      <c r="I23" s="22">
        <f>B23+C23+D23+E23+F23+G23</f>
        <v>0</v>
      </c>
      <c r="J23" s="42"/>
      <c r="K23" s="66"/>
      <c r="L23" s="72" t="e">
        <f t="shared" si="4"/>
        <v>#DIV/0!</v>
      </c>
    </row>
    <row r="24" spans="1:12" ht="19.899999999999999" customHeight="1" x14ac:dyDescent="0.25">
      <c r="A24" s="55" t="s">
        <v>79</v>
      </c>
      <c r="B24" s="19"/>
      <c r="C24" s="19"/>
      <c r="D24" s="19"/>
      <c r="E24" s="30"/>
      <c r="F24" s="30"/>
      <c r="G24" s="30"/>
      <c r="H24" s="30"/>
      <c r="I24" s="31">
        <f>B24+C24+D24+E24+F24+G24</f>
        <v>0</v>
      </c>
      <c r="J24" s="45"/>
      <c r="K24" s="69"/>
      <c r="L24" s="72" t="e">
        <f t="shared" si="4"/>
        <v>#DIV/0!</v>
      </c>
    </row>
    <row r="25" spans="1:12" ht="34.5" customHeight="1" thickBot="1" x14ac:dyDescent="0.3">
      <c r="A25" s="56" t="s">
        <v>82</v>
      </c>
      <c r="B25" s="46">
        <f t="shared" ref="B25:J25" si="6">B5+B17+B21</f>
        <v>0</v>
      </c>
      <c r="C25" s="47">
        <f t="shared" si="6"/>
        <v>0</v>
      </c>
      <c r="D25" s="47">
        <f t="shared" si="6"/>
        <v>0</v>
      </c>
      <c r="E25" s="47">
        <f t="shared" si="6"/>
        <v>0</v>
      </c>
      <c r="F25" s="47">
        <f t="shared" si="6"/>
        <v>0</v>
      </c>
      <c r="G25" s="48">
        <f t="shared" si="6"/>
        <v>0</v>
      </c>
      <c r="H25" s="48">
        <f t="shared" si="6"/>
        <v>0</v>
      </c>
      <c r="I25" s="49">
        <f t="shared" si="6"/>
        <v>0</v>
      </c>
      <c r="J25" s="50">
        <f t="shared" si="6"/>
        <v>0</v>
      </c>
      <c r="K25" s="70">
        <f>K5+K17+K21</f>
        <v>0</v>
      </c>
      <c r="L25" s="73" t="e">
        <f t="shared" si="4"/>
        <v>#DIV/0!</v>
      </c>
    </row>
    <row r="26" spans="1:12" ht="34.5" customHeight="1" x14ac:dyDescent="0.25">
      <c r="A26" s="27"/>
      <c r="B26" s="28"/>
      <c r="C26" s="28"/>
      <c r="D26" s="28"/>
      <c r="E26" s="28"/>
      <c r="F26" s="28"/>
      <c r="G26" s="29"/>
      <c r="H26" s="29"/>
      <c r="I26" s="24"/>
      <c r="J26" s="24"/>
      <c r="K26" s="25"/>
      <c r="L26" s="26"/>
    </row>
    <row r="27" spans="1:12" s="60" customFormat="1" ht="30.75" customHeight="1" x14ac:dyDescent="0.25">
      <c r="A27" s="57" t="s">
        <v>70</v>
      </c>
      <c r="B27" s="58"/>
      <c r="C27" s="59"/>
      <c r="D27" s="59"/>
      <c r="E27" s="59"/>
      <c r="G27" s="59"/>
      <c r="I27" s="57" t="s">
        <v>55</v>
      </c>
    </row>
    <row r="28" spans="1:12" ht="17.25" customHeight="1" x14ac:dyDescent="0.25">
      <c r="A28" s="21" t="s">
        <v>71</v>
      </c>
      <c r="B28" s="14"/>
      <c r="C28" s="16"/>
      <c r="D28" s="16"/>
      <c r="E28" s="16"/>
      <c r="G28" s="16"/>
      <c r="I28" s="21" t="s">
        <v>63</v>
      </c>
    </row>
  </sheetData>
  <mergeCells count="6">
    <mergeCell ref="A1:L1"/>
    <mergeCell ref="A2:L2"/>
    <mergeCell ref="A3:A4"/>
    <mergeCell ref="B3:I3"/>
    <mergeCell ref="J3:J4"/>
    <mergeCell ref="L3:L4"/>
  </mergeCells>
  <phoneticPr fontId="37" type="noConversion"/>
  <pageMargins left="0.55138888888888893" right="0.19652777777777777" top="0.51" bottom="0.19652777777777777" header="0.3" footer="0.51180555555555551"/>
  <pageSetup paperSize="9" scale="68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2"/>
  <sheetViews>
    <sheetView view="pageBreakPreview" zoomScale="75" zoomScaleSheetLayoutView="75" workbookViewId="0">
      <selection activeCell="P15" sqref="P15"/>
    </sheetView>
  </sheetViews>
  <sheetFormatPr defaultColWidth="10.42578125" defaultRowHeight="18.75" x14ac:dyDescent="0.25"/>
  <cols>
    <col min="1" max="1" width="10.42578125" style="13" customWidth="1"/>
    <col min="2" max="2" width="17.140625" style="14" customWidth="1"/>
    <col min="3" max="3" width="15.7109375" style="15" hidden="1" customWidth="1"/>
    <col min="4" max="4" width="7.7109375" style="15" customWidth="1"/>
    <col min="5" max="5" width="7.28515625" style="13" customWidth="1"/>
    <col min="6" max="6" width="6.5703125" style="15" customWidth="1"/>
    <col min="7" max="7" width="5.42578125" style="16" bestFit="1" customWidth="1"/>
    <col min="8" max="8" width="5.28515625" style="16" bestFit="1" customWidth="1"/>
    <col min="9" max="12" width="5.42578125" style="16" bestFit="1" customWidth="1"/>
    <col min="13" max="13" width="5.5703125" style="13" customWidth="1"/>
    <col min="14" max="14" width="5.42578125" style="15" bestFit="1" customWidth="1"/>
    <col min="15" max="15" width="5.42578125" style="16" bestFit="1" customWidth="1"/>
    <col min="16" max="16" width="5.28515625" style="16" bestFit="1" customWidth="1"/>
    <col min="17" max="20" width="5.42578125" style="16" bestFit="1" customWidth="1"/>
    <col min="21" max="21" width="7.140625" style="13" customWidth="1"/>
    <col min="22" max="22" width="5.42578125" style="15" bestFit="1" customWidth="1"/>
    <col min="23" max="23" width="5.42578125" style="16" bestFit="1" customWidth="1"/>
    <col min="24" max="24" width="5.28515625" style="16" bestFit="1" customWidth="1"/>
    <col min="25" max="28" width="5.42578125" style="16" bestFit="1" customWidth="1"/>
    <col min="29" max="16384" width="10.42578125" style="14"/>
  </cols>
  <sheetData>
    <row r="1" spans="1:28" ht="42.75" customHeight="1" thickBot="1" x14ac:dyDescent="0.3">
      <c r="A1" s="166" t="s">
        <v>15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</row>
    <row r="2" spans="1:28" ht="36" customHeight="1" thickBot="1" x14ac:dyDescent="0.3">
      <c r="B2" s="74"/>
      <c r="C2" s="74"/>
      <c r="D2" s="75"/>
      <c r="E2" s="163" t="s">
        <v>16</v>
      </c>
      <c r="F2" s="164"/>
      <c r="G2" s="164"/>
      <c r="H2" s="164"/>
      <c r="I2" s="164"/>
      <c r="J2" s="164"/>
      <c r="K2" s="164"/>
      <c r="L2" s="165"/>
      <c r="M2" s="163" t="s">
        <v>87</v>
      </c>
      <c r="N2" s="164"/>
      <c r="O2" s="164"/>
      <c r="P2" s="164"/>
      <c r="Q2" s="164"/>
      <c r="R2" s="164"/>
      <c r="S2" s="164"/>
      <c r="T2" s="165"/>
      <c r="U2" s="163" t="s">
        <v>88</v>
      </c>
      <c r="V2" s="164"/>
      <c r="W2" s="164"/>
      <c r="X2" s="164"/>
      <c r="Y2" s="164"/>
      <c r="Z2" s="164"/>
      <c r="AA2" s="164"/>
      <c r="AB2" s="165"/>
    </row>
    <row r="3" spans="1:28" s="17" customFormat="1" ht="12.75" customHeight="1" x14ac:dyDescent="0.25">
      <c r="A3" s="168" t="s">
        <v>0</v>
      </c>
      <c r="B3" s="168"/>
      <c r="C3" s="169" t="s">
        <v>17</v>
      </c>
      <c r="D3" s="175" t="s">
        <v>86</v>
      </c>
      <c r="E3" s="170" t="s">
        <v>89</v>
      </c>
      <c r="F3" s="172" t="s">
        <v>18</v>
      </c>
      <c r="G3" s="172"/>
      <c r="H3" s="172"/>
      <c r="I3" s="172"/>
      <c r="J3" s="172"/>
      <c r="K3" s="172"/>
      <c r="L3" s="173"/>
      <c r="M3" s="167" t="s">
        <v>90</v>
      </c>
      <c r="N3" s="161" t="s">
        <v>18</v>
      </c>
      <c r="O3" s="161"/>
      <c r="P3" s="161"/>
      <c r="Q3" s="161"/>
      <c r="R3" s="161"/>
      <c r="S3" s="161"/>
      <c r="T3" s="162"/>
      <c r="U3" s="167" t="s">
        <v>91</v>
      </c>
      <c r="V3" s="161" t="s">
        <v>18</v>
      </c>
      <c r="W3" s="161"/>
      <c r="X3" s="161"/>
      <c r="Y3" s="161"/>
      <c r="Z3" s="161"/>
      <c r="AA3" s="161"/>
      <c r="AB3" s="162"/>
    </row>
    <row r="4" spans="1:28" s="17" customFormat="1" ht="25.5" x14ac:dyDescent="0.25">
      <c r="A4" s="168"/>
      <c r="B4" s="168"/>
      <c r="C4" s="169"/>
      <c r="D4" s="176"/>
      <c r="E4" s="171"/>
      <c r="F4" s="18" t="s">
        <v>19</v>
      </c>
      <c r="G4" s="18" t="s">
        <v>20</v>
      </c>
      <c r="H4" s="18" t="s">
        <v>21</v>
      </c>
      <c r="I4" s="18" t="s">
        <v>22</v>
      </c>
      <c r="J4" s="18" t="s">
        <v>23</v>
      </c>
      <c r="K4" s="18" t="s">
        <v>24</v>
      </c>
      <c r="L4" s="77" t="s">
        <v>25</v>
      </c>
      <c r="M4" s="167"/>
      <c r="N4" s="18" t="s">
        <v>19</v>
      </c>
      <c r="O4" s="18" t="s">
        <v>20</v>
      </c>
      <c r="P4" s="18" t="s">
        <v>21</v>
      </c>
      <c r="Q4" s="18" t="s">
        <v>22</v>
      </c>
      <c r="R4" s="18" t="s">
        <v>23</v>
      </c>
      <c r="S4" s="18" t="s">
        <v>24</v>
      </c>
      <c r="T4" s="77" t="s">
        <v>25</v>
      </c>
      <c r="U4" s="167"/>
      <c r="V4" s="18" t="s">
        <v>19</v>
      </c>
      <c r="W4" s="18" t="s">
        <v>20</v>
      </c>
      <c r="X4" s="18" t="s">
        <v>21</v>
      </c>
      <c r="Y4" s="18" t="s">
        <v>22</v>
      </c>
      <c r="Z4" s="18" t="s">
        <v>23</v>
      </c>
      <c r="AA4" s="18" t="s">
        <v>24</v>
      </c>
      <c r="AB4" s="77" t="s">
        <v>25</v>
      </c>
    </row>
    <row r="5" spans="1:28" s="17" customFormat="1" ht="44.25" customHeight="1" x14ac:dyDescent="0.25">
      <c r="A5" s="168"/>
      <c r="B5" s="168"/>
      <c r="C5" s="169"/>
      <c r="D5" s="177"/>
      <c r="E5" s="171"/>
      <c r="F5" s="90" t="s">
        <v>26</v>
      </c>
      <c r="G5" s="90" t="s">
        <v>27</v>
      </c>
      <c r="H5" s="90" t="s">
        <v>28</v>
      </c>
      <c r="I5" s="90" t="s">
        <v>29</v>
      </c>
      <c r="J5" s="90" t="s">
        <v>81</v>
      </c>
      <c r="K5" s="90" t="s">
        <v>30</v>
      </c>
      <c r="L5" s="91" t="s">
        <v>31</v>
      </c>
      <c r="M5" s="167"/>
      <c r="N5" s="90" t="s">
        <v>26</v>
      </c>
      <c r="O5" s="90" t="s">
        <v>27</v>
      </c>
      <c r="P5" s="90" t="s">
        <v>28</v>
      </c>
      <c r="Q5" s="90" t="s">
        <v>29</v>
      </c>
      <c r="R5" s="90" t="s">
        <v>81</v>
      </c>
      <c r="S5" s="90" t="s">
        <v>30</v>
      </c>
      <c r="T5" s="91" t="s">
        <v>31</v>
      </c>
      <c r="U5" s="167"/>
      <c r="V5" s="90" t="s">
        <v>26</v>
      </c>
      <c r="W5" s="90" t="s">
        <v>27</v>
      </c>
      <c r="X5" s="90" t="s">
        <v>73</v>
      </c>
      <c r="Y5" s="90" t="s">
        <v>74</v>
      </c>
      <c r="Z5" s="90" t="s">
        <v>80</v>
      </c>
      <c r="AA5" s="90" t="s">
        <v>30</v>
      </c>
      <c r="AB5" s="91" t="s">
        <v>31</v>
      </c>
    </row>
    <row r="6" spans="1:28" ht="30" customHeight="1" x14ac:dyDescent="0.25">
      <c r="A6" s="174" t="s">
        <v>32</v>
      </c>
      <c r="B6" s="174"/>
      <c r="C6" s="85" t="s">
        <v>33</v>
      </c>
      <c r="D6" s="92">
        <f>E6+M6+U6</f>
        <v>27</v>
      </c>
      <c r="E6" s="76">
        <v>9</v>
      </c>
      <c r="F6" s="19">
        <v>8</v>
      </c>
      <c r="G6" s="19">
        <v>8</v>
      </c>
      <c r="H6" s="19">
        <v>6</v>
      </c>
      <c r="I6" s="19">
        <v>6</v>
      </c>
      <c r="J6" s="19">
        <v>6</v>
      </c>
      <c r="K6" s="19">
        <v>6</v>
      </c>
      <c r="L6" s="79">
        <v>6</v>
      </c>
      <c r="M6" s="78">
        <v>7</v>
      </c>
      <c r="N6" s="19">
        <v>7</v>
      </c>
      <c r="O6" s="19">
        <v>7</v>
      </c>
      <c r="P6" s="19">
        <v>6</v>
      </c>
      <c r="Q6" s="19">
        <v>6</v>
      </c>
      <c r="R6" s="19">
        <v>6</v>
      </c>
      <c r="S6" s="19">
        <v>6</v>
      </c>
      <c r="T6" s="79">
        <v>6</v>
      </c>
      <c r="U6" s="78">
        <v>11</v>
      </c>
      <c r="V6" s="19">
        <v>7</v>
      </c>
      <c r="W6" s="19">
        <v>11</v>
      </c>
      <c r="X6" s="19">
        <v>6</v>
      </c>
      <c r="Y6" s="19">
        <v>6</v>
      </c>
      <c r="Z6" s="19">
        <v>6</v>
      </c>
      <c r="AA6" s="19">
        <v>6</v>
      </c>
      <c r="AB6" s="79">
        <v>6</v>
      </c>
    </row>
    <row r="7" spans="1:28" ht="30" customHeight="1" x14ac:dyDescent="0.25">
      <c r="A7" s="174" t="s">
        <v>34</v>
      </c>
      <c r="B7" s="174"/>
      <c r="C7" s="86" t="s">
        <v>35</v>
      </c>
      <c r="D7" s="92">
        <f t="shared" ref="D7:D21" si="0">E7+M7+U7</f>
        <v>21</v>
      </c>
      <c r="E7" s="76">
        <v>10</v>
      </c>
      <c r="F7" s="19">
        <v>10</v>
      </c>
      <c r="G7" s="19">
        <v>10</v>
      </c>
      <c r="H7" s="19">
        <v>5</v>
      </c>
      <c r="I7" s="19">
        <v>5</v>
      </c>
      <c r="J7" s="19">
        <v>4</v>
      </c>
      <c r="K7" s="19">
        <v>4</v>
      </c>
      <c r="L7" s="79">
        <v>4</v>
      </c>
      <c r="M7" s="78">
        <v>6</v>
      </c>
      <c r="N7" s="19">
        <v>6</v>
      </c>
      <c r="O7" s="19">
        <v>6</v>
      </c>
      <c r="P7" s="19">
        <v>4</v>
      </c>
      <c r="Q7" s="19">
        <v>5</v>
      </c>
      <c r="R7" s="19">
        <v>4</v>
      </c>
      <c r="S7" s="19">
        <v>5</v>
      </c>
      <c r="T7" s="79">
        <v>4</v>
      </c>
      <c r="U7" s="78">
        <v>5</v>
      </c>
      <c r="V7" s="19">
        <v>5</v>
      </c>
      <c r="W7" s="19">
        <v>5</v>
      </c>
      <c r="X7" s="19">
        <v>3</v>
      </c>
      <c r="Y7" s="19">
        <v>4</v>
      </c>
      <c r="Z7" s="19">
        <v>4</v>
      </c>
      <c r="AA7" s="19">
        <v>4</v>
      </c>
      <c r="AB7" s="79">
        <v>4</v>
      </c>
    </row>
    <row r="8" spans="1:28" ht="30" customHeight="1" x14ac:dyDescent="0.25">
      <c r="A8" s="174" t="s">
        <v>36</v>
      </c>
      <c r="B8" s="174"/>
      <c r="C8" s="86" t="s">
        <v>37</v>
      </c>
      <c r="D8" s="92">
        <f t="shared" si="0"/>
        <v>22</v>
      </c>
      <c r="E8" s="76">
        <v>11</v>
      </c>
      <c r="F8" s="19">
        <v>10</v>
      </c>
      <c r="G8" s="19">
        <v>11</v>
      </c>
      <c r="H8" s="19">
        <v>7</v>
      </c>
      <c r="I8" s="19">
        <v>4</v>
      </c>
      <c r="J8" s="19">
        <v>4</v>
      </c>
      <c r="K8" s="19">
        <v>8</v>
      </c>
      <c r="L8" s="79">
        <v>6</v>
      </c>
      <c r="M8" s="78">
        <v>7</v>
      </c>
      <c r="N8" s="19">
        <v>7</v>
      </c>
      <c r="O8" s="19">
        <v>7</v>
      </c>
      <c r="P8" s="19">
        <v>6</v>
      </c>
      <c r="Q8" s="19">
        <v>6</v>
      </c>
      <c r="R8" s="19">
        <v>5</v>
      </c>
      <c r="S8" s="19">
        <v>5</v>
      </c>
      <c r="T8" s="79">
        <v>4</v>
      </c>
      <c r="U8" s="78">
        <v>4</v>
      </c>
      <c r="V8" s="19">
        <v>4</v>
      </c>
      <c r="W8" s="19">
        <v>4</v>
      </c>
      <c r="X8" s="19">
        <v>4</v>
      </c>
      <c r="Y8" s="19">
        <v>4</v>
      </c>
      <c r="Z8" s="19">
        <v>3</v>
      </c>
      <c r="AA8" s="19">
        <v>3</v>
      </c>
      <c r="AB8" s="79">
        <v>3</v>
      </c>
    </row>
    <row r="9" spans="1:28" ht="30" customHeight="1" x14ac:dyDescent="0.25">
      <c r="A9" s="174" t="s">
        <v>38</v>
      </c>
      <c r="B9" s="174"/>
      <c r="C9" s="85" t="s">
        <v>39</v>
      </c>
      <c r="D9" s="92">
        <f t="shared" si="0"/>
        <v>21</v>
      </c>
      <c r="E9" s="76">
        <v>7</v>
      </c>
      <c r="F9" s="19">
        <v>7</v>
      </c>
      <c r="G9" s="19">
        <v>5</v>
      </c>
      <c r="H9" s="19">
        <v>3</v>
      </c>
      <c r="I9" s="19">
        <v>5</v>
      </c>
      <c r="J9" s="19">
        <v>3</v>
      </c>
      <c r="K9" s="19">
        <v>3</v>
      </c>
      <c r="L9" s="79">
        <v>3</v>
      </c>
      <c r="M9" s="78">
        <v>8</v>
      </c>
      <c r="N9" s="19">
        <v>8</v>
      </c>
      <c r="O9" s="19">
        <v>7</v>
      </c>
      <c r="P9" s="19">
        <v>5</v>
      </c>
      <c r="Q9" s="19">
        <v>6</v>
      </c>
      <c r="R9" s="19">
        <v>6</v>
      </c>
      <c r="S9" s="19">
        <v>4</v>
      </c>
      <c r="T9" s="79">
        <v>4</v>
      </c>
      <c r="U9" s="78">
        <v>6</v>
      </c>
      <c r="V9" s="19">
        <v>6</v>
      </c>
      <c r="W9" s="19">
        <v>4</v>
      </c>
      <c r="X9" s="19">
        <v>2</v>
      </c>
      <c r="Y9" s="19">
        <v>2</v>
      </c>
      <c r="Z9" s="19">
        <v>2</v>
      </c>
      <c r="AA9" s="19">
        <v>4</v>
      </c>
      <c r="AB9" s="79">
        <v>2</v>
      </c>
    </row>
    <row r="10" spans="1:28" ht="30" customHeight="1" x14ac:dyDescent="0.25">
      <c r="A10" s="174" t="s">
        <v>40</v>
      </c>
      <c r="B10" s="174"/>
      <c r="C10" s="86" t="s">
        <v>41</v>
      </c>
      <c r="D10" s="92">
        <f t="shared" si="0"/>
        <v>61</v>
      </c>
      <c r="E10" s="76">
        <v>24</v>
      </c>
      <c r="F10" s="19">
        <v>16</v>
      </c>
      <c r="G10" s="19">
        <v>16</v>
      </c>
      <c r="H10" s="19">
        <v>12</v>
      </c>
      <c r="I10" s="19">
        <v>13</v>
      </c>
      <c r="J10" s="19">
        <v>17</v>
      </c>
      <c r="K10" s="19">
        <v>17</v>
      </c>
      <c r="L10" s="79">
        <v>11</v>
      </c>
      <c r="M10" s="78">
        <v>19</v>
      </c>
      <c r="N10" s="19">
        <v>14</v>
      </c>
      <c r="O10" s="19">
        <v>12</v>
      </c>
      <c r="P10" s="19">
        <v>8</v>
      </c>
      <c r="Q10" s="19">
        <v>10</v>
      </c>
      <c r="R10" s="19">
        <v>13</v>
      </c>
      <c r="S10" s="19">
        <v>12</v>
      </c>
      <c r="T10" s="79">
        <v>13</v>
      </c>
      <c r="U10" s="78">
        <v>18</v>
      </c>
      <c r="V10" s="19">
        <v>12</v>
      </c>
      <c r="W10" s="19">
        <v>11</v>
      </c>
      <c r="X10" s="19">
        <v>8</v>
      </c>
      <c r="Y10" s="19">
        <v>9</v>
      </c>
      <c r="Z10" s="19">
        <v>10</v>
      </c>
      <c r="AA10" s="19">
        <v>12</v>
      </c>
      <c r="AB10" s="79">
        <v>14</v>
      </c>
    </row>
    <row r="11" spans="1:28" ht="30" customHeight="1" x14ac:dyDescent="0.25">
      <c r="A11" s="174" t="s">
        <v>42</v>
      </c>
      <c r="B11" s="174"/>
      <c r="C11" s="85" t="s">
        <v>43</v>
      </c>
      <c r="D11" s="92">
        <f t="shared" si="0"/>
        <v>31</v>
      </c>
      <c r="E11" s="76">
        <v>13</v>
      </c>
      <c r="F11" s="19">
        <v>6</v>
      </c>
      <c r="G11" s="19">
        <v>8</v>
      </c>
      <c r="H11" s="19">
        <v>4</v>
      </c>
      <c r="I11" s="19">
        <v>9</v>
      </c>
      <c r="J11" s="19">
        <v>8</v>
      </c>
      <c r="K11" s="19">
        <v>7</v>
      </c>
      <c r="L11" s="79">
        <v>6</v>
      </c>
      <c r="M11" s="78">
        <v>8</v>
      </c>
      <c r="N11" s="19">
        <v>6</v>
      </c>
      <c r="O11" s="19">
        <v>7</v>
      </c>
      <c r="P11" s="19">
        <v>8</v>
      </c>
      <c r="Q11" s="19">
        <v>7</v>
      </c>
      <c r="R11" s="19">
        <v>5</v>
      </c>
      <c r="S11" s="19">
        <v>5</v>
      </c>
      <c r="T11" s="79">
        <v>3</v>
      </c>
      <c r="U11" s="78">
        <v>10</v>
      </c>
      <c r="V11" s="19">
        <v>8</v>
      </c>
      <c r="W11" s="19">
        <v>8</v>
      </c>
      <c r="X11" s="19">
        <v>9</v>
      </c>
      <c r="Y11" s="19">
        <v>9</v>
      </c>
      <c r="Z11" s="19">
        <v>8</v>
      </c>
      <c r="AA11" s="19">
        <v>6</v>
      </c>
      <c r="AB11" s="79">
        <v>5</v>
      </c>
    </row>
    <row r="12" spans="1:28" ht="30" customHeight="1" x14ac:dyDescent="0.25">
      <c r="A12" s="174" t="s">
        <v>44</v>
      </c>
      <c r="B12" s="174"/>
      <c r="C12" s="85" t="s">
        <v>45</v>
      </c>
      <c r="D12" s="92">
        <f t="shared" si="0"/>
        <v>20</v>
      </c>
      <c r="E12" s="76">
        <v>10</v>
      </c>
      <c r="F12" s="19">
        <v>8</v>
      </c>
      <c r="G12" s="19">
        <v>9</v>
      </c>
      <c r="H12" s="19">
        <v>5</v>
      </c>
      <c r="I12" s="19">
        <v>10</v>
      </c>
      <c r="J12" s="19">
        <v>4</v>
      </c>
      <c r="K12" s="19">
        <v>6</v>
      </c>
      <c r="L12" s="79">
        <v>3</v>
      </c>
      <c r="M12" s="78">
        <v>6</v>
      </c>
      <c r="N12" s="19">
        <v>5</v>
      </c>
      <c r="O12" s="19">
        <v>6</v>
      </c>
      <c r="P12" s="19">
        <v>5</v>
      </c>
      <c r="Q12" s="19">
        <v>6</v>
      </c>
      <c r="R12" s="19">
        <v>4</v>
      </c>
      <c r="S12" s="19">
        <v>4</v>
      </c>
      <c r="T12" s="79">
        <v>3</v>
      </c>
      <c r="U12" s="78">
        <v>4</v>
      </c>
      <c r="V12" s="19">
        <v>4</v>
      </c>
      <c r="W12" s="19">
        <v>0</v>
      </c>
      <c r="X12" s="19">
        <v>2</v>
      </c>
      <c r="Y12" s="19">
        <v>2</v>
      </c>
      <c r="Z12" s="19">
        <v>0</v>
      </c>
      <c r="AA12" s="19">
        <v>0</v>
      </c>
      <c r="AB12" s="79">
        <v>0</v>
      </c>
    </row>
    <row r="13" spans="1:28" ht="30" customHeight="1" x14ac:dyDescent="0.25">
      <c r="A13" s="174" t="s">
        <v>46</v>
      </c>
      <c r="B13" s="174"/>
      <c r="C13" s="87" t="s">
        <v>47</v>
      </c>
      <c r="D13" s="92">
        <f t="shared" si="0"/>
        <v>19</v>
      </c>
      <c r="E13" s="76">
        <v>7</v>
      </c>
      <c r="F13" s="19">
        <v>5</v>
      </c>
      <c r="G13" s="20">
        <v>5</v>
      </c>
      <c r="H13" s="20">
        <v>7</v>
      </c>
      <c r="I13" s="20">
        <v>7</v>
      </c>
      <c r="J13" s="20">
        <v>4</v>
      </c>
      <c r="K13" s="20">
        <v>6</v>
      </c>
      <c r="L13" s="80">
        <v>2</v>
      </c>
      <c r="M13" s="78">
        <v>6</v>
      </c>
      <c r="N13" s="19">
        <v>6</v>
      </c>
      <c r="O13" s="20">
        <v>6</v>
      </c>
      <c r="P13" s="20">
        <v>5</v>
      </c>
      <c r="Q13" s="20">
        <v>5</v>
      </c>
      <c r="R13" s="20">
        <v>5</v>
      </c>
      <c r="S13" s="20">
        <v>5</v>
      </c>
      <c r="T13" s="80">
        <v>5</v>
      </c>
      <c r="U13" s="78">
        <v>6</v>
      </c>
      <c r="V13" s="19">
        <v>6</v>
      </c>
      <c r="W13" s="20">
        <v>6</v>
      </c>
      <c r="X13" s="20">
        <v>4</v>
      </c>
      <c r="Y13" s="20">
        <v>5</v>
      </c>
      <c r="Z13" s="20">
        <v>5</v>
      </c>
      <c r="AA13" s="20">
        <v>5</v>
      </c>
      <c r="AB13" s="80">
        <v>5</v>
      </c>
    </row>
    <row r="14" spans="1:28" ht="30" customHeight="1" x14ac:dyDescent="0.25">
      <c r="A14" s="174" t="s">
        <v>48</v>
      </c>
      <c r="B14" s="174"/>
      <c r="C14" s="85" t="s">
        <v>49</v>
      </c>
      <c r="D14" s="92">
        <f t="shared" si="0"/>
        <v>36</v>
      </c>
      <c r="E14" s="76">
        <v>12</v>
      </c>
      <c r="F14" s="19">
        <v>5</v>
      </c>
      <c r="G14" s="19">
        <v>12</v>
      </c>
      <c r="H14" s="19">
        <v>8</v>
      </c>
      <c r="I14" s="19">
        <v>4</v>
      </c>
      <c r="J14" s="19">
        <v>7</v>
      </c>
      <c r="K14" s="19">
        <v>7</v>
      </c>
      <c r="L14" s="79">
        <v>7</v>
      </c>
      <c r="M14" s="78">
        <v>13</v>
      </c>
      <c r="N14" s="19">
        <v>12</v>
      </c>
      <c r="O14" s="19">
        <v>12</v>
      </c>
      <c r="P14" s="19">
        <v>12</v>
      </c>
      <c r="Q14" s="19">
        <v>7</v>
      </c>
      <c r="R14" s="19">
        <v>6</v>
      </c>
      <c r="S14" s="19">
        <v>7</v>
      </c>
      <c r="T14" s="79">
        <v>7</v>
      </c>
      <c r="U14" s="78">
        <v>11</v>
      </c>
      <c r="V14" s="19">
        <v>9</v>
      </c>
      <c r="W14" s="19">
        <v>9</v>
      </c>
      <c r="X14" s="19">
        <v>8</v>
      </c>
      <c r="Y14" s="19">
        <v>7</v>
      </c>
      <c r="Z14" s="19">
        <v>7</v>
      </c>
      <c r="AA14" s="19">
        <v>7</v>
      </c>
      <c r="AB14" s="79">
        <v>7</v>
      </c>
    </row>
    <row r="15" spans="1:28" ht="30" customHeight="1" x14ac:dyDescent="0.25">
      <c r="A15" s="174" t="s">
        <v>50</v>
      </c>
      <c r="B15" s="174"/>
      <c r="C15" s="85" t="s">
        <v>51</v>
      </c>
      <c r="D15" s="92">
        <f t="shared" si="0"/>
        <v>41</v>
      </c>
      <c r="E15" s="76">
        <v>12</v>
      </c>
      <c r="F15" s="19">
        <v>6</v>
      </c>
      <c r="G15" s="19">
        <v>10</v>
      </c>
      <c r="H15" s="19">
        <v>6</v>
      </c>
      <c r="I15" s="19">
        <v>12</v>
      </c>
      <c r="J15" s="19">
        <v>12</v>
      </c>
      <c r="K15" s="19">
        <v>12</v>
      </c>
      <c r="L15" s="79">
        <v>10</v>
      </c>
      <c r="M15" s="78">
        <v>16</v>
      </c>
      <c r="N15" s="19">
        <v>8</v>
      </c>
      <c r="O15" s="19">
        <v>10</v>
      </c>
      <c r="P15" s="19">
        <v>6</v>
      </c>
      <c r="Q15" s="19">
        <v>13</v>
      </c>
      <c r="R15" s="19">
        <v>13</v>
      </c>
      <c r="S15" s="19">
        <v>14</v>
      </c>
      <c r="T15" s="79">
        <v>11</v>
      </c>
      <c r="U15" s="78">
        <v>13</v>
      </c>
      <c r="V15" s="19">
        <v>6</v>
      </c>
      <c r="W15" s="19">
        <v>3</v>
      </c>
      <c r="X15" s="19">
        <v>3</v>
      </c>
      <c r="Y15" s="19">
        <v>8</v>
      </c>
      <c r="Z15" s="19">
        <v>9</v>
      </c>
      <c r="AA15" s="19">
        <v>9</v>
      </c>
      <c r="AB15" s="79">
        <v>7</v>
      </c>
    </row>
    <row r="16" spans="1:28" ht="30" customHeight="1" x14ac:dyDescent="0.25">
      <c r="A16" s="174" t="s">
        <v>52</v>
      </c>
      <c r="B16" s="174"/>
      <c r="C16" s="88" t="s">
        <v>53</v>
      </c>
      <c r="D16" s="92">
        <f t="shared" si="0"/>
        <v>44</v>
      </c>
      <c r="E16" s="76">
        <v>11</v>
      </c>
      <c r="F16" s="19">
        <v>10</v>
      </c>
      <c r="G16" s="19">
        <v>5</v>
      </c>
      <c r="H16" s="19">
        <v>6</v>
      </c>
      <c r="I16" s="19">
        <v>6</v>
      </c>
      <c r="J16" s="19">
        <v>5</v>
      </c>
      <c r="K16" s="19">
        <v>5</v>
      </c>
      <c r="L16" s="79">
        <v>4</v>
      </c>
      <c r="M16" s="78">
        <v>14</v>
      </c>
      <c r="N16" s="19">
        <v>8</v>
      </c>
      <c r="O16" s="19">
        <v>13</v>
      </c>
      <c r="P16" s="19">
        <v>8</v>
      </c>
      <c r="Q16" s="19">
        <v>8</v>
      </c>
      <c r="R16" s="19">
        <v>8</v>
      </c>
      <c r="S16" s="19">
        <v>8</v>
      </c>
      <c r="T16" s="79">
        <v>7</v>
      </c>
      <c r="U16" s="78">
        <v>19</v>
      </c>
      <c r="V16" s="19">
        <v>11</v>
      </c>
      <c r="W16" s="19">
        <v>9</v>
      </c>
      <c r="X16" s="19">
        <v>13</v>
      </c>
      <c r="Y16" s="19">
        <v>10</v>
      </c>
      <c r="Z16" s="19">
        <v>6</v>
      </c>
      <c r="AA16" s="19">
        <v>8</v>
      </c>
      <c r="AB16" s="79">
        <v>8</v>
      </c>
    </row>
    <row r="17" spans="1:28" ht="30" customHeight="1" x14ac:dyDescent="0.25">
      <c r="A17" s="174" t="s">
        <v>54</v>
      </c>
      <c r="B17" s="174"/>
      <c r="C17" s="85" t="s">
        <v>55</v>
      </c>
      <c r="D17" s="92">
        <f t="shared" si="0"/>
        <v>23</v>
      </c>
      <c r="E17" s="76">
        <v>8</v>
      </c>
      <c r="F17" s="19">
        <v>8</v>
      </c>
      <c r="G17" s="20">
        <v>7</v>
      </c>
      <c r="H17" s="20">
        <v>5</v>
      </c>
      <c r="I17" s="20">
        <v>4</v>
      </c>
      <c r="J17" s="20">
        <v>5</v>
      </c>
      <c r="K17" s="20">
        <v>4</v>
      </c>
      <c r="L17" s="80">
        <v>3</v>
      </c>
      <c r="M17" s="78">
        <v>8</v>
      </c>
      <c r="N17" s="19">
        <v>7</v>
      </c>
      <c r="O17" s="20">
        <v>7</v>
      </c>
      <c r="P17" s="20">
        <v>5</v>
      </c>
      <c r="Q17" s="20">
        <v>5</v>
      </c>
      <c r="R17" s="20">
        <v>4</v>
      </c>
      <c r="S17" s="20">
        <v>4</v>
      </c>
      <c r="T17" s="80">
        <v>4</v>
      </c>
      <c r="U17" s="78">
        <v>7</v>
      </c>
      <c r="V17" s="19">
        <v>6</v>
      </c>
      <c r="W17" s="20">
        <v>7</v>
      </c>
      <c r="X17" s="20">
        <v>6</v>
      </c>
      <c r="Y17" s="20">
        <v>7</v>
      </c>
      <c r="Z17" s="20">
        <v>6</v>
      </c>
      <c r="AA17" s="20">
        <v>5</v>
      </c>
      <c r="AB17" s="80">
        <v>6</v>
      </c>
    </row>
    <row r="18" spans="1:28" ht="30" customHeight="1" x14ac:dyDescent="0.25">
      <c r="A18" s="174" t="s">
        <v>56</v>
      </c>
      <c r="B18" s="174"/>
      <c r="C18" s="85" t="s">
        <v>57</v>
      </c>
      <c r="D18" s="92">
        <f t="shared" si="0"/>
        <v>28</v>
      </c>
      <c r="E18" s="76">
        <v>4</v>
      </c>
      <c r="F18" s="19">
        <v>4</v>
      </c>
      <c r="G18" s="19">
        <v>2</v>
      </c>
      <c r="H18" s="19">
        <v>3</v>
      </c>
      <c r="I18" s="19">
        <v>2</v>
      </c>
      <c r="J18" s="19">
        <v>2</v>
      </c>
      <c r="K18" s="19">
        <v>2</v>
      </c>
      <c r="L18" s="79">
        <v>1</v>
      </c>
      <c r="M18" s="78">
        <v>9</v>
      </c>
      <c r="N18" s="19">
        <v>6</v>
      </c>
      <c r="O18" s="19">
        <v>8</v>
      </c>
      <c r="P18" s="19">
        <v>6</v>
      </c>
      <c r="Q18" s="19">
        <v>5</v>
      </c>
      <c r="R18" s="19">
        <v>6</v>
      </c>
      <c r="S18" s="19">
        <v>6</v>
      </c>
      <c r="T18" s="79">
        <v>6</v>
      </c>
      <c r="U18" s="78">
        <v>15</v>
      </c>
      <c r="V18" s="19">
        <v>12</v>
      </c>
      <c r="W18" s="19">
        <v>10</v>
      </c>
      <c r="X18" s="19">
        <v>7</v>
      </c>
      <c r="Y18" s="19">
        <v>8</v>
      </c>
      <c r="Z18" s="19">
        <v>8</v>
      </c>
      <c r="AA18" s="19">
        <v>7</v>
      </c>
      <c r="AB18" s="79">
        <v>7</v>
      </c>
    </row>
    <row r="19" spans="1:28" ht="30" customHeight="1" x14ac:dyDescent="0.25">
      <c r="A19" s="174" t="s">
        <v>58</v>
      </c>
      <c r="B19" s="174"/>
      <c r="C19" s="85" t="s">
        <v>59</v>
      </c>
      <c r="D19" s="92">
        <f t="shared" si="0"/>
        <v>23</v>
      </c>
      <c r="E19" s="76">
        <v>7</v>
      </c>
      <c r="F19" s="19">
        <v>6</v>
      </c>
      <c r="G19" s="19">
        <v>6</v>
      </c>
      <c r="H19" s="19">
        <v>6</v>
      </c>
      <c r="I19" s="19">
        <v>6</v>
      </c>
      <c r="J19" s="19">
        <v>6</v>
      </c>
      <c r="K19" s="19">
        <v>6</v>
      </c>
      <c r="L19" s="79">
        <v>4</v>
      </c>
      <c r="M19" s="78">
        <v>7</v>
      </c>
      <c r="N19" s="19">
        <v>6</v>
      </c>
      <c r="O19" s="19">
        <v>7</v>
      </c>
      <c r="P19" s="19">
        <v>6</v>
      </c>
      <c r="Q19" s="19">
        <v>6</v>
      </c>
      <c r="R19" s="19">
        <v>6</v>
      </c>
      <c r="S19" s="19">
        <v>6</v>
      </c>
      <c r="T19" s="79">
        <v>4</v>
      </c>
      <c r="U19" s="78">
        <v>9</v>
      </c>
      <c r="V19" s="19">
        <v>8</v>
      </c>
      <c r="W19" s="19">
        <v>6</v>
      </c>
      <c r="X19" s="19">
        <v>6</v>
      </c>
      <c r="Y19" s="19">
        <v>9</v>
      </c>
      <c r="Z19" s="19">
        <v>6</v>
      </c>
      <c r="AA19" s="19">
        <v>4</v>
      </c>
      <c r="AB19" s="79">
        <v>4</v>
      </c>
    </row>
    <row r="20" spans="1:28" ht="30" customHeight="1" x14ac:dyDescent="0.25">
      <c r="A20" s="174" t="s">
        <v>60</v>
      </c>
      <c r="B20" s="174"/>
      <c r="C20" s="86" t="s">
        <v>61</v>
      </c>
      <c r="D20" s="92">
        <f t="shared" si="0"/>
        <v>15</v>
      </c>
      <c r="E20" s="76">
        <v>6</v>
      </c>
      <c r="F20" s="19">
        <v>6</v>
      </c>
      <c r="G20" s="19">
        <v>6</v>
      </c>
      <c r="H20" s="19">
        <v>6</v>
      </c>
      <c r="I20" s="19">
        <v>6</v>
      </c>
      <c r="J20" s="19">
        <v>6</v>
      </c>
      <c r="K20" s="19">
        <v>6</v>
      </c>
      <c r="L20" s="79">
        <v>6</v>
      </c>
      <c r="M20" s="78">
        <v>5</v>
      </c>
      <c r="N20" s="19">
        <v>5</v>
      </c>
      <c r="O20" s="19">
        <v>5</v>
      </c>
      <c r="P20" s="19">
        <v>5</v>
      </c>
      <c r="Q20" s="19">
        <v>5</v>
      </c>
      <c r="R20" s="19">
        <v>4</v>
      </c>
      <c r="S20" s="19">
        <v>5</v>
      </c>
      <c r="T20" s="79">
        <v>5</v>
      </c>
      <c r="U20" s="78">
        <v>4</v>
      </c>
      <c r="V20" s="19">
        <v>4</v>
      </c>
      <c r="W20" s="19">
        <v>4</v>
      </c>
      <c r="X20" s="19">
        <v>4</v>
      </c>
      <c r="Y20" s="19">
        <v>4</v>
      </c>
      <c r="Z20" s="19">
        <v>4</v>
      </c>
      <c r="AA20" s="19">
        <v>4</v>
      </c>
      <c r="AB20" s="79">
        <v>4</v>
      </c>
    </row>
    <row r="21" spans="1:28" ht="30" customHeight="1" thickBot="1" x14ac:dyDescent="0.3">
      <c r="A21" s="174" t="s">
        <v>62</v>
      </c>
      <c r="B21" s="174"/>
      <c r="C21" s="86" t="s">
        <v>63</v>
      </c>
      <c r="D21" s="92">
        <f t="shared" si="0"/>
        <v>21</v>
      </c>
      <c r="E21" s="76">
        <v>7</v>
      </c>
      <c r="F21" s="19">
        <v>6</v>
      </c>
      <c r="G21" s="19">
        <v>5</v>
      </c>
      <c r="H21" s="19">
        <v>4</v>
      </c>
      <c r="I21" s="19">
        <v>4</v>
      </c>
      <c r="J21" s="19">
        <v>4</v>
      </c>
      <c r="K21" s="19">
        <v>4</v>
      </c>
      <c r="L21" s="79">
        <v>3</v>
      </c>
      <c r="M21" s="78">
        <v>7</v>
      </c>
      <c r="N21" s="19">
        <v>7</v>
      </c>
      <c r="O21" s="19">
        <v>6</v>
      </c>
      <c r="P21" s="19">
        <v>5</v>
      </c>
      <c r="Q21" s="19">
        <v>5</v>
      </c>
      <c r="R21" s="19">
        <v>5</v>
      </c>
      <c r="S21" s="19">
        <v>3</v>
      </c>
      <c r="T21" s="79">
        <v>6</v>
      </c>
      <c r="U21" s="78">
        <v>7</v>
      </c>
      <c r="V21" s="19">
        <v>6</v>
      </c>
      <c r="W21" s="19">
        <v>5</v>
      </c>
      <c r="X21" s="19">
        <v>5</v>
      </c>
      <c r="Y21" s="19">
        <v>5</v>
      </c>
      <c r="Z21" s="19">
        <v>6</v>
      </c>
      <c r="AA21" s="19">
        <v>5</v>
      </c>
      <c r="AB21" s="79">
        <v>5</v>
      </c>
    </row>
    <row r="22" spans="1:28" ht="30" customHeight="1" thickBot="1" x14ac:dyDescent="0.3">
      <c r="A22" s="178" t="s">
        <v>64</v>
      </c>
      <c r="B22" s="178"/>
      <c r="C22" s="178"/>
      <c r="D22" s="89">
        <f t="shared" ref="D22:AB22" si="1">SUM(D6:D21)</f>
        <v>453</v>
      </c>
      <c r="E22" s="89">
        <f t="shared" si="1"/>
        <v>158</v>
      </c>
      <c r="F22" s="82">
        <f t="shared" si="1"/>
        <v>121</v>
      </c>
      <c r="G22" s="83">
        <f t="shared" si="1"/>
        <v>125</v>
      </c>
      <c r="H22" s="83">
        <f t="shared" si="1"/>
        <v>93</v>
      </c>
      <c r="I22" s="83">
        <f t="shared" si="1"/>
        <v>103</v>
      </c>
      <c r="J22" s="83">
        <f t="shared" si="1"/>
        <v>97</v>
      </c>
      <c r="K22" s="83">
        <f t="shared" si="1"/>
        <v>103</v>
      </c>
      <c r="L22" s="84">
        <f t="shared" si="1"/>
        <v>79</v>
      </c>
      <c r="M22" s="81">
        <f t="shared" si="1"/>
        <v>146</v>
      </c>
      <c r="N22" s="82">
        <f t="shared" si="1"/>
        <v>118</v>
      </c>
      <c r="O22" s="83">
        <f t="shared" si="1"/>
        <v>126</v>
      </c>
      <c r="P22" s="83">
        <f t="shared" si="1"/>
        <v>100</v>
      </c>
      <c r="Q22" s="83">
        <f t="shared" si="1"/>
        <v>105</v>
      </c>
      <c r="R22" s="83">
        <f t="shared" si="1"/>
        <v>100</v>
      </c>
      <c r="S22" s="83">
        <f t="shared" si="1"/>
        <v>99</v>
      </c>
      <c r="T22" s="84">
        <f t="shared" si="1"/>
        <v>92</v>
      </c>
      <c r="U22" s="81">
        <f t="shared" si="1"/>
        <v>149</v>
      </c>
      <c r="V22" s="82">
        <f t="shared" si="1"/>
        <v>114</v>
      </c>
      <c r="W22" s="83">
        <f t="shared" si="1"/>
        <v>102</v>
      </c>
      <c r="X22" s="83">
        <f t="shared" si="1"/>
        <v>90</v>
      </c>
      <c r="Y22" s="83">
        <f t="shared" si="1"/>
        <v>99</v>
      </c>
      <c r="Z22" s="83">
        <f t="shared" si="1"/>
        <v>90</v>
      </c>
      <c r="AA22" s="83">
        <f t="shared" si="1"/>
        <v>89</v>
      </c>
      <c r="AB22" s="84">
        <f t="shared" si="1"/>
        <v>87</v>
      </c>
    </row>
  </sheetData>
  <mergeCells count="30">
    <mergeCell ref="A16:B16"/>
    <mergeCell ref="A22:C22"/>
    <mergeCell ref="A18:B18"/>
    <mergeCell ref="A19:B19"/>
    <mergeCell ref="A20:B20"/>
    <mergeCell ref="A21:B21"/>
    <mergeCell ref="A17:B17"/>
    <mergeCell ref="A9:B9"/>
    <mergeCell ref="A15:B15"/>
    <mergeCell ref="A14:B14"/>
    <mergeCell ref="A10:B10"/>
    <mergeCell ref="A11:B11"/>
    <mergeCell ref="A12:B12"/>
    <mergeCell ref="A13:B13"/>
    <mergeCell ref="F3:L3"/>
    <mergeCell ref="E2:L2"/>
    <mergeCell ref="A7:B7"/>
    <mergeCell ref="A8:B8"/>
    <mergeCell ref="D3:D5"/>
    <mergeCell ref="A6:B6"/>
    <mergeCell ref="V3:AB3"/>
    <mergeCell ref="U2:AB2"/>
    <mergeCell ref="A1:AB1"/>
    <mergeCell ref="M3:M5"/>
    <mergeCell ref="N3:T3"/>
    <mergeCell ref="M2:T2"/>
    <mergeCell ref="U3:U5"/>
    <mergeCell ref="A3:B5"/>
    <mergeCell ref="C3:C5"/>
    <mergeCell ref="E3:E5"/>
  </mergeCells>
  <phoneticPr fontId="0" type="noConversion"/>
  <pageMargins left="0.35" right="0.19652777777777777" top="0.56999999999999995" bottom="0.19652777777777777" header="0.48" footer="0.51180555555555551"/>
  <pageSetup paperSize="9" scale="75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4эатп</vt:lpstr>
      <vt:lpstr>Общая</vt:lpstr>
      <vt:lpstr>На 2012год</vt:lpstr>
      <vt:lpstr>'4эатп'!Область_печати</vt:lpstr>
      <vt:lpstr>'На 2012год'!Область_печати</vt:lpstr>
      <vt:lpstr>Общая!Область_печати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2021-01-17T13:32:25Z</cp:lastPrinted>
  <dcterms:created xsi:type="dcterms:W3CDTF">2012-12-10T06:29:47Z</dcterms:created>
  <dcterms:modified xsi:type="dcterms:W3CDTF">2021-01-20T05:38:16Z</dcterms:modified>
</cp:coreProperties>
</file>